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3. MARZO 2026\"/>
    </mc:Choice>
  </mc:AlternateContent>
  <xr:revisionPtr revIDLastSave="0" documentId="8_{6DF08336-ED9E-49CC-9A67-ADE28C4A2943}" xr6:coauthVersionLast="45" xr6:coauthVersionMax="45" xr10:uidLastSave="{00000000-0000-0000-0000-000000000000}"/>
  <bookViews>
    <workbookView xWindow="-120" yWindow="-120" windowWidth="24240" windowHeight="13290" activeTab="2" xr2:uid="{00000000-000D-0000-FFFF-FFFF00000000}"/>
  </bookViews>
  <sheets>
    <sheet name="1.Conjunto de datos (remuneraci" sheetId="2" r:id="rId1"/>
    <sheet name="Hoja1" sheetId="5" state="hidden" r:id="rId2"/>
    <sheet name="1.Metadatos (remuneración)" sheetId="3" r:id="rId3"/>
    <sheet name="1.Diccionario (remuneración)" sheetId="4" r:id="rId4"/>
  </sheets>
  <definedNames>
    <definedName name="_xlnm._FilterDatabase" localSheetId="0" hidden="1">'1.Conjunto de datos (remuneraci'!$A$1:$X$213</definedName>
  </definedNames>
  <calcPr calcId="191029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I213" i="2"/>
  <c r="I21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L212" i="2"/>
  <c r="I2" i="2"/>
  <c r="H213" i="2"/>
  <c r="H211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" i="2"/>
  <c r="G213" i="2"/>
  <c r="G21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" i="2"/>
  <c r="G211" i="2"/>
  <c r="L211" i="2" l="1"/>
  <c r="L206" i="2"/>
  <c r="L207" i="2"/>
  <c r="L208" i="2"/>
  <c r="L209" i="2"/>
  <c r="L204" i="2"/>
  <c r="L205" i="2"/>
  <c r="L203" i="2"/>
  <c r="L3" i="2"/>
  <c r="L4" i="2"/>
  <c r="L5" i="2"/>
  <c r="L7" i="2"/>
  <c r="L11" i="2"/>
  <c r="L12" i="2"/>
  <c r="L13" i="2"/>
  <c r="L15" i="2"/>
  <c r="L19" i="2"/>
  <c r="L20" i="2"/>
  <c r="L21" i="2"/>
  <c r="L23" i="2"/>
  <c r="L27" i="2"/>
  <c r="L28" i="2"/>
  <c r="L29" i="2"/>
  <c r="L31" i="2"/>
  <c r="L35" i="2"/>
  <c r="L36" i="2"/>
  <c r="L37" i="2"/>
  <c r="L39" i="2"/>
  <c r="L43" i="2"/>
  <c r="L44" i="2"/>
  <c r="L45" i="2"/>
  <c r="L47" i="2"/>
  <c r="L51" i="2"/>
  <c r="L52" i="2"/>
  <c r="L53" i="2"/>
  <c r="L55" i="2"/>
  <c r="L59" i="2"/>
  <c r="L60" i="2"/>
  <c r="L61" i="2"/>
  <c r="L63" i="2"/>
  <c r="L67" i="2"/>
  <c r="L68" i="2"/>
  <c r="L69" i="2"/>
  <c r="L210" i="2"/>
  <c r="L73" i="2"/>
  <c r="L74" i="2"/>
  <c r="L76" i="2"/>
  <c r="L78" i="2"/>
  <c r="L81" i="2"/>
  <c r="L84" i="2"/>
  <c r="L86" i="2"/>
  <c r="L89" i="2"/>
  <c r="L90" i="2"/>
  <c r="L92" i="2"/>
  <c r="L94" i="2"/>
  <c r="L97" i="2"/>
  <c r="L98" i="2"/>
  <c r="L100" i="2"/>
  <c r="L102" i="2"/>
  <c r="L105" i="2"/>
  <c r="L106" i="2"/>
  <c r="L109" i="2"/>
  <c r="L112" i="2"/>
  <c r="L115" i="2"/>
  <c r="L116" i="2"/>
  <c r="L120" i="2"/>
  <c r="L122" i="2"/>
  <c r="L123" i="2"/>
  <c r="L124" i="2"/>
  <c r="L128" i="2"/>
  <c r="L130" i="2"/>
  <c r="L131" i="2"/>
  <c r="L132" i="2"/>
  <c r="L136" i="2"/>
  <c r="L138" i="2"/>
  <c r="L139" i="2"/>
  <c r="L140" i="2"/>
  <c r="L144" i="2"/>
  <c r="L146" i="2"/>
  <c r="L147" i="2"/>
  <c r="L148" i="2"/>
  <c r="L152" i="2"/>
  <c r="L154" i="2"/>
  <c r="L155" i="2"/>
  <c r="L156" i="2"/>
  <c r="L160" i="2"/>
  <c r="L162" i="2"/>
  <c r="L163" i="2"/>
  <c r="L164" i="2"/>
  <c r="L168" i="2"/>
  <c r="L170" i="2"/>
  <c r="L171" i="2"/>
  <c r="L172" i="2"/>
  <c r="L176" i="2"/>
  <c r="L178" i="2"/>
  <c r="L179" i="2"/>
  <c r="L180" i="2"/>
  <c r="L183" i="2"/>
  <c r="L185" i="2"/>
  <c r="L186" i="2"/>
  <c r="L187" i="2"/>
  <c r="L191" i="2"/>
  <c r="L193" i="2"/>
  <c r="L194" i="2"/>
  <c r="L195" i="2"/>
  <c r="L199" i="2"/>
  <c r="L201" i="2"/>
  <c r="L202" i="2"/>
  <c r="L197" i="2" l="1"/>
  <c r="L189" i="2"/>
  <c r="L182" i="2"/>
  <c r="L174" i="2"/>
  <c r="L166" i="2"/>
  <c r="L158" i="2"/>
  <c r="L150" i="2"/>
  <c r="L142" i="2"/>
  <c r="L134" i="2"/>
  <c r="L126" i="2"/>
  <c r="L118" i="2"/>
  <c r="L111" i="2"/>
  <c r="L104" i="2"/>
  <c r="L96" i="2"/>
  <c r="L88" i="2"/>
  <c r="L80" i="2"/>
  <c r="L65" i="2"/>
  <c r="L57" i="2"/>
  <c r="L49" i="2"/>
  <c r="L41" i="2"/>
  <c r="L33" i="2"/>
  <c r="L25" i="2"/>
  <c r="L17" i="2"/>
  <c r="L9" i="2"/>
  <c r="L196" i="2"/>
  <c r="L188" i="2"/>
  <c r="L181" i="2"/>
  <c r="L173" i="2"/>
  <c r="L165" i="2"/>
  <c r="L157" i="2"/>
  <c r="L149" i="2"/>
  <c r="L141" i="2"/>
  <c r="L133" i="2"/>
  <c r="L125" i="2"/>
  <c r="L117" i="2"/>
  <c r="L110" i="2"/>
  <c r="L103" i="2"/>
  <c r="L95" i="2"/>
  <c r="L87" i="2"/>
  <c r="L79" i="2"/>
  <c r="L72" i="2"/>
  <c r="L66" i="2"/>
  <c r="L58" i="2"/>
  <c r="L50" i="2"/>
  <c r="L42" i="2"/>
  <c r="L34" i="2"/>
  <c r="L26" i="2"/>
  <c r="L18" i="2"/>
  <c r="L10" i="2"/>
  <c r="L82" i="2"/>
  <c r="L200" i="2"/>
  <c r="L192" i="2"/>
  <c r="L184" i="2"/>
  <c r="L177" i="2"/>
  <c r="L169" i="2"/>
  <c r="L161" i="2"/>
  <c r="L153" i="2"/>
  <c r="L145" i="2"/>
  <c r="L137" i="2"/>
  <c r="L129" i="2"/>
  <c r="L121" i="2"/>
  <c r="L114" i="2"/>
  <c r="L108" i="2"/>
  <c r="L101" i="2"/>
  <c r="L93" i="2"/>
  <c r="L85" i="2"/>
  <c r="L77" i="2"/>
  <c r="L71" i="2"/>
  <c r="L64" i="2"/>
  <c r="L56" i="2"/>
  <c r="L48" i="2"/>
  <c r="L40" i="2"/>
  <c r="L32" i="2"/>
  <c r="L24" i="2"/>
  <c r="L16" i="2"/>
  <c r="L8" i="2"/>
  <c r="L198" i="2"/>
  <c r="L190" i="2"/>
  <c r="L213" i="2"/>
  <c r="L175" i="2"/>
  <c r="L167" i="2"/>
  <c r="L159" i="2"/>
  <c r="L151" i="2"/>
  <c r="L143" i="2"/>
  <c r="L135" i="2"/>
  <c r="L127" i="2"/>
  <c r="L119" i="2"/>
  <c r="L113" i="2"/>
  <c r="L107" i="2"/>
  <c r="L99" i="2"/>
  <c r="L91" i="2"/>
  <c r="L83" i="2"/>
  <c r="L75" i="2"/>
  <c r="L70" i="2"/>
  <c r="L62" i="2"/>
  <c r="L54" i="2"/>
  <c r="L46" i="2"/>
  <c r="L38" i="2"/>
  <c r="L30" i="2"/>
  <c r="L22" i="2"/>
  <c r="L14" i="2"/>
  <c r="L6" i="2"/>
  <c r="A3" i="2"/>
  <c r="I5" i="5" l="1"/>
  <c r="H5" i="5"/>
  <c r="L5" i="5" s="1"/>
  <c r="G5" i="5"/>
  <c r="I4" i="5"/>
  <c r="H4" i="5"/>
  <c r="G4" i="5"/>
  <c r="I3" i="5"/>
  <c r="H3" i="5"/>
  <c r="G3" i="5"/>
  <c r="I2" i="5"/>
  <c r="H2" i="5"/>
  <c r="G2" i="5"/>
  <c r="I1" i="5"/>
  <c r="H1" i="5"/>
  <c r="G1" i="5"/>
  <c r="L4" i="5" l="1"/>
  <c r="L3" i="5"/>
  <c r="L2" i="5"/>
  <c r="L1" i="5"/>
  <c r="L2" i="2" l="1"/>
</calcChain>
</file>

<file path=xl/sharedStrings.xml><?xml version="1.0" encoding="utf-8"?>
<sst xmlns="http://schemas.openxmlformats.org/spreadsheetml/2006/main" count="945" uniqueCount="187">
  <si>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</si>
  <si>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</si>
  <si>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</si>
  <si>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</si>
  <si>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</si>
  <si>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</si>
  <si>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</si>
  <si>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</si>
  <si>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</si>
  <si>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</si>
  <si>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</si>
  <si>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</si>
  <si>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</si>
  <si>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</si>
  <si>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</si>
  <si>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</si>
  <si>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</si>
  <si>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</si>
  <si>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</si>
  <si>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</si>
  <si>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</si>
  <si>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</si>
  <si>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</si>
  <si>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</si>
  <si>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</si>
  <si>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</si>
  <si>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</si>
  <si>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</si>
  <si>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</si>
  <si>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</si>
  <si>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</si>
  <si>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</si>
  <si>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</si>
  <si>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</si>
  <si>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</si>
  <si>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</si>
  <si>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</si>
  <si>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</si>
  <si>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</si>
  <si>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</si>
  <si>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</si>
  <si>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</si>
  <si>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LCDA. JOSELIN YANEZ CARVAJAL</t>
  </si>
  <si>
    <t>joselin.yanez@fedeguayas.com.ec</t>
  </si>
  <si>
    <t>(04) 381 55 00 EXTENSIÓN 1101</t>
  </si>
  <si>
    <t>AUXILIAR DE ESCENARIO</t>
  </si>
  <si>
    <t>MONITOR ( UTILERO ) DE FUTBOL</t>
  </si>
  <si>
    <t>ADMINISTRADOR FINANCIERO-TESORERO</t>
  </si>
  <si>
    <t>METODOLOGO DEPORTIVO</t>
  </si>
  <si>
    <t xml:space="preserve">MONITOR DE PATINAJE ARTISTICO </t>
  </si>
  <si>
    <t xml:space="preserve">ENTRENADOR DE LUCHA </t>
  </si>
  <si>
    <t>ASISTENTE ADMINISTRATIVO</t>
  </si>
  <si>
    <t xml:space="preserve">ENTRENADOR DE GIMNASIA </t>
  </si>
  <si>
    <t xml:space="preserve">ENTRENADOR DE ATLETISMO </t>
  </si>
  <si>
    <t>JEFE TECNICO DE BALONCESTO</t>
  </si>
  <si>
    <t xml:space="preserve">ANALISTA DE CONTABILIDAD </t>
  </si>
  <si>
    <t>MANTENIMIENTO MAYOR</t>
  </si>
  <si>
    <t>ANALISTA DE AUDITORIA</t>
  </si>
  <si>
    <t>ANALISTA FINANCIERO</t>
  </si>
  <si>
    <t xml:space="preserve">ASISTENTE TECNICO DE FUTBOL </t>
  </si>
  <si>
    <t xml:space="preserve">ENTRENADOR DE LEVANTAMIENTO DE PESAS </t>
  </si>
  <si>
    <t>ORGANIZADOR DE PROGRAMAS DEPORTIVOS-DTM</t>
  </si>
  <si>
    <t>COORDINADOR DE MANTENIMIENTO Y ESCENARIO</t>
  </si>
  <si>
    <t>TECNICO EN FISIOTERAPIA Y REHABILITACION</t>
  </si>
  <si>
    <t>CHOFER</t>
  </si>
  <si>
    <t>MONITOR DE LUCHA</t>
  </si>
  <si>
    <t xml:space="preserve">ENTRENADOR DE BOXEO </t>
  </si>
  <si>
    <t>ASISTENTE TECNICO DE REMO</t>
  </si>
  <si>
    <t>ASISTENTE DE ADMINISTRACION</t>
  </si>
  <si>
    <t>BODEGUERO</t>
  </si>
  <si>
    <t>ANALISTA DE ADMINISTRACION ACTIVO FIJO</t>
  </si>
  <si>
    <t>MEDICO DEPORTIVO</t>
  </si>
  <si>
    <t>COORDINADOR DE SERVICIOS GENERALES</t>
  </si>
  <si>
    <t>ASISTENTE DE PRESIDENCIA</t>
  </si>
  <si>
    <t>COORDINADOR DTM</t>
  </si>
  <si>
    <t>ANALISTA ADMINISTRATIVO-TECNICO LOGISTICA</t>
  </si>
  <si>
    <t>ASISTENTE ADMINISTRATIVO-DTM</t>
  </si>
  <si>
    <t xml:space="preserve">ENTRENADOR DE GIMNASIA ARTISTICA </t>
  </si>
  <si>
    <t>ANALISTA DE ADQUISICIONES</t>
  </si>
  <si>
    <t>MONITOR DE CICLISMO</t>
  </si>
  <si>
    <t>CAJERO DE RECAUDACION Y PAGOS</t>
  </si>
  <si>
    <t>ENTRENADOR DE LEVANTAMIENTO DE POTENCIA</t>
  </si>
  <si>
    <t>ASISTENTE DEPORTIVO DE FUTBOL</t>
  </si>
  <si>
    <t>COORDINADOR DE ADMINISTRACION DE BIENES</t>
  </si>
  <si>
    <t>MONITOR DE FUTBOL</t>
  </si>
  <si>
    <t xml:space="preserve">ENTRENADOR KARATE DO </t>
  </si>
  <si>
    <t>MENSAJERO</t>
  </si>
  <si>
    <t>ANALISTA ADMINISTRATIVO</t>
  </si>
  <si>
    <t>ASISTENTE DE TALENTO HUMANO</t>
  </si>
  <si>
    <t>ASISTENTE DEPORTIVO</t>
  </si>
  <si>
    <t>AUXILIAR DE ENFERMERIA</t>
  </si>
  <si>
    <t>ENTRENADOR DE NATACION</t>
  </si>
  <si>
    <t xml:space="preserve">ASISTENTE DE TESORERIA </t>
  </si>
  <si>
    <t>ADMINISTRADOR</t>
  </si>
  <si>
    <t>ANALISTA DE NOMINA</t>
  </si>
  <si>
    <t>COORDINADOR DTM - LOGISTICA</t>
  </si>
  <si>
    <t>ASISTENTE TECNICO DE LUCHA</t>
  </si>
  <si>
    <t>ABOGADO SENIOR</t>
  </si>
  <si>
    <t>ASISTENTE DE MARKETING</t>
  </si>
  <si>
    <t>ANALISTA ADMINISTRATIVO-DTM</t>
  </si>
  <si>
    <t>CONTADORA</t>
  </si>
  <si>
    <t>ENCARGADO DE RESIDENCIA</t>
  </si>
  <si>
    <t>DIRECTOR DE INFRAESTRUCTURA</t>
  </si>
  <si>
    <t>GESTOR DE FILIALES DEPORTIVAS</t>
  </si>
  <si>
    <t xml:space="preserve">MONITOR DE GIMNASIA </t>
  </si>
  <si>
    <t xml:space="preserve">MONITOR DE BOXEO </t>
  </si>
  <si>
    <t>GUARDA ALMACEN</t>
  </si>
  <si>
    <t xml:space="preserve">ASISTENTE CONTABLE </t>
  </si>
  <si>
    <t>ASISTENTE TECNICO DE CANOTAJE</t>
  </si>
  <si>
    <t>JEFE TECNICO DE CICLISMO</t>
  </si>
  <si>
    <t>ASISTENTE DE ADQUISICIONES</t>
  </si>
  <si>
    <t xml:space="preserve">ENTRENADOR DE VOLEIBOL </t>
  </si>
  <si>
    <t>ASISTENTE EN FISIOTERAPIA Y REHABILITACION</t>
  </si>
  <si>
    <t xml:space="preserve">ASISTENTE DE TECNOLOGIA </t>
  </si>
  <si>
    <t>TRABAJADOR SOCIAL</t>
  </si>
  <si>
    <t xml:space="preserve">JEFE TECNICO DE GIMNASIA </t>
  </si>
  <si>
    <t>ENTRENADOR PROGRAMAS DEPORTIVOS</t>
  </si>
  <si>
    <t>ASISTENTE DE LA DIRECCION FINANCIERA</t>
  </si>
  <si>
    <t xml:space="preserve">ENTRENADOR DE JUDO </t>
  </si>
  <si>
    <t>MECANICO DE CICLISMO</t>
  </si>
  <si>
    <t>AUDITOR DE PROCESOS OPERATIVOS</t>
  </si>
  <si>
    <t>COORDINADOR DE MANTENIMIENTO</t>
  </si>
  <si>
    <t xml:space="preserve">ASISTENTE TECNICO DE TENIS DE MESA </t>
  </si>
  <si>
    <t>SUPERVISOR DE ESCENARIOS</t>
  </si>
  <si>
    <t xml:space="preserve">ENCARGADO DE MANTENIMIENTO Y LIMPIEZA </t>
  </si>
  <si>
    <t xml:space="preserve">ENTRENADOR DE CICLISMO </t>
  </si>
  <si>
    <t>COORDINADOR DE ADQUISICIONES</t>
  </si>
  <si>
    <t>ASISTENTE DE INFRAESTRUCTURA</t>
  </si>
  <si>
    <t xml:space="preserve">ENTRENADOR DE KARATE DO </t>
  </si>
  <si>
    <t>JEFE TECNICO DE LUCHA</t>
  </si>
  <si>
    <t>COORDINADOR DE TESORERIA</t>
  </si>
  <si>
    <t>MONITOR DE BOXEO</t>
  </si>
  <si>
    <t>ASISTENTE DEPORTIVO DE JUDO</t>
  </si>
  <si>
    <t>JEFE TECNICO DE LEVANTAMIENTO DE PESAS</t>
  </si>
  <si>
    <t>MONITOR DE NATACION</t>
  </si>
  <si>
    <t>TECNICO DE ARCHIVO Y CUSTODIA</t>
  </si>
  <si>
    <t>DIRECTOR DE PLANIFICACION Y CONTROL DE GESTION</t>
  </si>
  <si>
    <t>ANALISTA DE BIOMECANICA</t>
  </si>
  <si>
    <t>RELACIONISTA PUBLICO</t>
  </si>
  <si>
    <t>RECEPCIONISTA</t>
  </si>
  <si>
    <t>DIRECTOR JURIDICO</t>
  </si>
  <si>
    <t>DIRECTOR TECNICO METODOLOGICO</t>
  </si>
  <si>
    <t xml:space="preserve">MONITOR DE MACROGIMNASIO </t>
  </si>
  <si>
    <t xml:space="preserve">ENTRENADOR DE TRIATLON </t>
  </si>
  <si>
    <t>ANALISTA DE SELECCION Y CAPACITACION</t>
  </si>
  <si>
    <t>CAMAROGRAFO</t>
  </si>
  <si>
    <t xml:space="preserve">ASISTENTE TECNICO DE HALTEROFILIA </t>
  </si>
  <si>
    <t>ASISTENTE TECNICO DE BMX</t>
  </si>
  <si>
    <t>COORDINADOR DE PRESUPUESTO</t>
  </si>
  <si>
    <t xml:space="preserve">ASISTENTE FINANCIERO </t>
  </si>
  <si>
    <t>DIRECTOR DE MARKETING</t>
  </si>
  <si>
    <t>SECRETARIO GENERAL</t>
  </si>
  <si>
    <t>PSICOLOGO DEPORTIVO</t>
  </si>
  <si>
    <t>DIRECTOR DE TALENTO HUMANO Y BIENESTAR INSTITUCIONAL</t>
  </si>
  <si>
    <t>ANALISTA DE MANTENIMIENTO E INFRAESTRUCTURA</t>
  </si>
  <si>
    <t xml:space="preserve">ENTRENADOR DE TENIS DE MESA </t>
  </si>
  <si>
    <t>COORDINADOR DE INFORMATICA Y SOPORTE</t>
  </si>
  <si>
    <t>ANALISTA DE SISTEMAS</t>
  </si>
  <si>
    <t>ANALISTA DE INFRAESTRUCTURA</t>
  </si>
  <si>
    <t>DISEÑADOR GRÁFICO</t>
  </si>
  <si>
    <t>COMUNICADOR INSTITUCIONAL</t>
  </si>
  <si>
    <t>ASISTENTE ADMINISTRATIVO - ACTIVO FIJO</t>
  </si>
  <si>
    <t>COORDINADORA DE PLANIFICACION</t>
  </si>
  <si>
    <t xml:space="preserve">ENTRENADOR DE BALONCESTO </t>
  </si>
  <si>
    <t xml:space="preserve">ASISTENTE ADMINISTRATIVO </t>
  </si>
  <si>
    <t xml:space="preserve">ANALISTA  JURIDICO </t>
  </si>
  <si>
    <t>CAJERO DE RECAUDOS Y PAGOS</t>
  </si>
  <si>
    <t>SECRETARIA-DTM</t>
  </si>
  <si>
    <t>ANALISTA SENIOR DE LOGISTICA</t>
  </si>
  <si>
    <t xml:space="preserve">MONITOR DE TAEKWONDO </t>
  </si>
  <si>
    <t>ASISTENTE TECNICO DE TENIS DE MESA</t>
  </si>
  <si>
    <t>ENTRENADOR DE GIMNASIA RITMICA</t>
  </si>
  <si>
    <t>ANALISTA DE SEGURIDAD INSDUSTRIAL</t>
  </si>
  <si>
    <t>510106191003</t>
  </si>
  <si>
    <t>510106018001</t>
  </si>
  <si>
    <t>510106106001</t>
  </si>
  <si>
    <t>510106031001</t>
  </si>
  <si>
    <t>510106132002</t>
  </si>
  <si>
    <t>510106020001</t>
  </si>
  <si>
    <t>510106003001</t>
  </si>
  <si>
    <t>510106139001</t>
  </si>
  <si>
    <t>510106104002</t>
  </si>
  <si>
    <t>510106027001</t>
  </si>
  <si>
    <t>510106107003</t>
  </si>
  <si>
    <t>5101060115001</t>
  </si>
  <si>
    <t>510106028001</t>
  </si>
  <si>
    <t>510106034001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</si>
</sst>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44" fontId="10" fillId="0" borderId="2" xfId="1" applyFont="1" applyFill="1" applyBorder="1" applyAlignment="1">
      <alignment horizontal="right" vertical="center"/>
    </xf>
    <xf numFmtId="44" fontId="10" fillId="0" borderId="2" xfId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right" vertical="center"/>
    </xf>
    <xf numFmtId="44" fontId="11" fillId="0" borderId="2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2" xfId="1" applyNumberFormat="1" applyFont="1" applyFill="1" applyBorder="1" applyAlignment="1">
      <alignment horizontal="right" vertical="center"/>
    </xf>
    <xf numFmtId="1" fontId="12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selin.yanez@fedeguayas.com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24"/>
  <sheetViews>
    <sheetView topLeftCell="A180" zoomScaleNormal="100" workbookViewId="0">
      <selection activeCell="C199" sqref="C199"/>
    </sheetView>
  </sheetViews>
  <sheetFormatPr baseColWidth="10" defaultColWidth="14.42578125" defaultRowHeight="15" customHeight="1" x14ac:dyDescent="0.25"/>
  <cols>
    <col min="1" max="1" width="15" style="31" customWidth="1"/>
    <col min="2" max="2" width="49.85546875" style="31" customWidth="1"/>
    <col min="3" max="3" width="35.85546875" style="31" customWidth="1"/>
    <col min="4" max="4" width="22.140625" style="31" customWidth="1"/>
    <col min="5" max="5" width="27.7109375" style="31" customWidth="1"/>
    <col min="6" max="6" width="22.28515625" style="31" customWidth="1"/>
    <col min="7" max="7" width="22.85546875" style="31" customWidth="1"/>
    <col min="8" max="8" width="20.28515625" style="31" customWidth="1"/>
    <col min="9" max="9" width="18.7109375" style="31" customWidth="1"/>
    <col min="10" max="10" width="20.28515625" style="31" customWidth="1"/>
    <col min="11" max="11" width="21.42578125" style="33" customWidth="1"/>
    <col min="12" max="12" width="19.42578125" style="31" customWidth="1"/>
    <col min="13" max="24" width="10" style="31" customWidth="1"/>
    <col min="25" max="16384" width="14.42578125" style="31"/>
  </cols>
  <sheetData>
    <row r="1" spans="1:24" ht="45" customHeigh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8" t="s">
        <v>7</v>
      </c>
      <c r="I1" s="28" t="s">
        <v>8</v>
      </c>
      <c r="J1" s="28" t="s">
        <v>9</v>
      </c>
      <c r="K1" s="29" t="s">
        <v>10</v>
      </c>
      <c r="L1" s="28" t="s">
        <v>11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s="41" customFormat="1" ht="12.75" x14ac:dyDescent="0.25">
      <c r="A2" s="34">
        <v>1</v>
      </c>
      <c r="B2" s="35" t="s">
        <v>45</v>
      </c>
      <c r="C2" s="36" t="s">
        <v>12</v>
      </c>
      <c r="D2" s="37" t="s">
        <v>173</v>
      </c>
      <c r="E2" s="36">
        <v>1</v>
      </c>
      <c r="F2" s="38">
        <v>482</v>
      </c>
      <c r="G2" s="38">
        <f>+F2*3</f>
        <v>1446</v>
      </c>
      <c r="H2" s="39">
        <f>+F2/12*3</f>
        <v>120.5</v>
      </c>
      <c r="I2" s="39">
        <f>+(40.1666666666667)*3</f>
        <v>120.5000000000001</v>
      </c>
      <c r="J2" s="39" t="s">
        <v>13</v>
      </c>
      <c r="K2" s="39" t="s">
        <v>13</v>
      </c>
      <c r="L2" s="39">
        <f t="shared" ref="L2:L65" si="0">SUM(H2:K2)</f>
        <v>241.00000000000011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s="41" customFormat="1" ht="12.75" x14ac:dyDescent="0.25">
      <c r="A3" s="34">
        <f>+A2+1</f>
        <v>2</v>
      </c>
      <c r="B3" s="35" t="s">
        <v>46</v>
      </c>
      <c r="C3" s="36" t="s">
        <v>12</v>
      </c>
      <c r="D3" s="37" t="s">
        <v>174</v>
      </c>
      <c r="E3" s="36">
        <v>1</v>
      </c>
      <c r="F3" s="38">
        <v>485.64</v>
      </c>
      <c r="G3" s="38">
        <f t="shared" ref="G3:G66" si="1">+F3*3</f>
        <v>1456.92</v>
      </c>
      <c r="H3" s="39">
        <f t="shared" ref="H3:H66" si="2">+F3/12*3</f>
        <v>121.41</v>
      </c>
      <c r="I3" s="39">
        <f t="shared" ref="I3:I66" si="3">+(40.1666666666667)*3</f>
        <v>120.5000000000001</v>
      </c>
      <c r="J3" s="39" t="s">
        <v>13</v>
      </c>
      <c r="K3" s="39" t="s">
        <v>13</v>
      </c>
      <c r="L3" s="39">
        <f t="shared" si="0"/>
        <v>241.91000000000008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s="41" customFormat="1" ht="12.75" x14ac:dyDescent="0.25">
      <c r="A4" s="34">
        <f t="shared" ref="A4:A67" si="4">+A3+1</f>
        <v>3</v>
      </c>
      <c r="B4" s="35" t="s">
        <v>47</v>
      </c>
      <c r="C4" s="36" t="s">
        <v>12</v>
      </c>
      <c r="D4" s="37">
        <v>510106104002</v>
      </c>
      <c r="E4" s="36">
        <v>17</v>
      </c>
      <c r="F4" s="38">
        <v>2400</v>
      </c>
      <c r="G4" s="38">
        <f t="shared" si="1"/>
        <v>7200</v>
      </c>
      <c r="H4" s="39">
        <f t="shared" si="2"/>
        <v>600</v>
      </c>
      <c r="I4" s="39">
        <f t="shared" si="3"/>
        <v>120.5000000000001</v>
      </c>
      <c r="J4" s="39" t="s">
        <v>13</v>
      </c>
      <c r="K4" s="39" t="s">
        <v>13</v>
      </c>
      <c r="L4" s="39">
        <f t="shared" si="0"/>
        <v>720.50000000000011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s="41" customFormat="1" ht="12.75" x14ac:dyDescent="0.25">
      <c r="A5" s="34">
        <f t="shared" si="4"/>
        <v>4</v>
      </c>
      <c r="B5" s="35" t="s">
        <v>48</v>
      </c>
      <c r="C5" s="36" t="s">
        <v>12</v>
      </c>
      <c r="D5" s="37" t="s">
        <v>175</v>
      </c>
      <c r="E5" s="36">
        <v>10</v>
      </c>
      <c r="F5" s="38">
        <v>1000</v>
      </c>
      <c r="G5" s="38">
        <f t="shared" si="1"/>
        <v>3000</v>
      </c>
      <c r="H5" s="39">
        <f t="shared" si="2"/>
        <v>250</v>
      </c>
      <c r="I5" s="39">
        <f t="shared" si="3"/>
        <v>120.5000000000001</v>
      </c>
      <c r="J5" s="39" t="s">
        <v>13</v>
      </c>
      <c r="K5" s="39" t="s">
        <v>13</v>
      </c>
      <c r="L5" s="39">
        <f t="shared" si="0"/>
        <v>370.50000000000011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s="41" customFormat="1" ht="12.75" x14ac:dyDescent="0.25">
      <c r="A6" s="34">
        <f t="shared" si="4"/>
        <v>5</v>
      </c>
      <c r="B6" s="35" t="s">
        <v>49</v>
      </c>
      <c r="C6" s="36" t="s">
        <v>12</v>
      </c>
      <c r="D6" s="37" t="s">
        <v>176</v>
      </c>
      <c r="E6" s="36">
        <v>1</v>
      </c>
      <c r="F6" s="38">
        <v>482</v>
      </c>
      <c r="G6" s="38">
        <f t="shared" si="1"/>
        <v>1446</v>
      </c>
      <c r="H6" s="39">
        <f t="shared" si="2"/>
        <v>120.5</v>
      </c>
      <c r="I6" s="39">
        <f t="shared" si="3"/>
        <v>120.5000000000001</v>
      </c>
      <c r="J6" s="39" t="s">
        <v>13</v>
      </c>
      <c r="K6" s="39" t="s">
        <v>13</v>
      </c>
      <c r="L6" s="39">
        <f t="shared" si="0"/>
        <v>241.00000000000011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s="41" customFormat="1" ht="12.75" x14ac:dyDescent="0.25">
      <c r="A7" s="34">
        <f t="shared" si="4"/>
        <v>6</v>
      </c>
      <c r="B7" s="35" t="s">
        <v>162</v>
      </c>
      <c r="C7" s="36" t="s">
        <v>12</v>
      </c>
      <c r="D7" s="37">
        <v>510106110002</v>
      </c>
      <c r="E7" s="36">
        <v>10</v>
      </c>
      <c r="F7" s="38">
        <v>1050</v>
      </c>
      <c r="G7" s="38">
        <f t="shared" si="1"/>
        <v>3150</v>
      </c>
      <c r="H7" s="39">
        <f t="shared" si="2"/>
        <v>262.5</v>
      </c>
      <c r="I7" s="39">
        <f t="shared" si="3"/>
        <v>120.5000000000001</v>
      </c>
      <c r="J7" s="39" t="s">
        <v>13</v>
      </c>
      <c r="K7" s="39">
        <v>195.01</v>
      </c>
      <c r="L7" s="39">
        <f t="shared" si="0"/>
        <v>578.0100000000001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s="41" customFormat="1" ht="12.75" x14ac:dyDescent="0.25">
      <c r="A8" s="34">
        <f t="shared" si="4"/>
        <v>7</v>
      </c>
      <c r="B8" s="35" t="s">
        <v>51</v>
      </c>
      <c r="C8" s="36" t="s">
        <v>12</v>
      </c>
      <c r="D8" s="37" t="s">
        <v>177</v>
      </c>
      <c r="E8" s="36">
        <v>1</v>
      </c>
      <c r="F8" s="38">
        <v>482</v>
      </c>
      <c r="G8" s="38">
        <f t="shared" si="1"/>
        <v>1446</v>
      </c>
      <c r="H8" s="39">
        <f t="shared" si="2"/>
        <v>120.5</v>
      </c>
      <c r="I8" s="39">
        <f t="shared" si="3"/>
        <v>120.5000000000001</v>
      </c>
      <c r="J8" s="39" t="s">
        <v>13</v>
      </c>
      <c r="K8" s="39" t="s">
        <v>13</v>
      </c>
      <c r="L8" s="39">
        <f t="shared" si="0"/>
        <v>241.00000000000011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s="41" customFormat="1" ht="12.75" x14ac:dyDescent="0.25">
      <c r="A9" s="34">
        <f t="shared" si="4"/>
        <v>8</v>
      </c>
      <c r="B9" s="35" t="s">
        <v>52</v>
      </c>
      <c r="C9" s="36" t="s">
        <v>12</v>
      </c>
      <c r="D9" s="37" t="s">
        <v>178</v>
      </c>
      <c r="E9" s="36">
        <v>7</v>
      </c>
      <c r="F9" s="38">
        <v>800</v>
      </c>
      <c r="G9" s="38">
        <f t="shared" si="1"/>
        <v>2400</v>
      </c>
      <c r="H9" s="39">
        <f t="shared" si="2"/>
        <v>200</v>
      </c>
      <c r="I9" s="39">
        <f t="shared" si="3"/>
        <v>120.5000000000001</v>
      </c>
      <c r="J9" s="39" t="s">
        <v>13</v>
      </c>
      <c r="K9" s="39" t="s">
        <v>13</v>
      </c>
      <c r="L9" s="39">
        <f t="shared" si="0"/>
        <v>320.50000000000011</v>
      </c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s="41" customFormat="1" ht="12.75" x14ac:dyDescent="0.25">
      <c r="A10" s="34">
        <f t="shared" si="4"/>
        <v>9</v>
      </c>
      <c r="B10" s="35" t="s">
        <v>53</v>
      </c>
      <c r="C10" s="36" t="s">
        <v>12</v>
      </c>
      <c r="D10" s="37" t="s">
        <v>179</v>
      </c>
      <c r="E10" s="36">
        <v>9</v>
      </c>
      <c r="F10" s="38">
        <v>950</v>
      </c>
      <c r="G10" s="38">
        <f t="shared" si="1"/>
        <v>2850</v>
      </c>
      <c r="H10" s="39">
        <f t="shared" si="2"/>
        <v>237.5</v>
      </c>
      <c r="I10" s="39">
        <f t="shared" si="3"/>
        <v>120.5000000000001</v>
      </c>
      <c r="J10" s="39" t="s">
        <v>13</v>
      </c>
      <c r="K10" s="39" t="s">
        <v>13</v>
      </c>
      <c r="L10" s="39">
        <f t="shared" si="0"/>
        <v>358.00000000000011</v>
      </c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s="41" customFormat="1" ht="12.75" x14ac:dyDescent="0.25">
      <c r="A11" s="34">
        <f t="shared" si="4"/>
        <v>10</v>
      </c>
      <c r="B11" s="35" t="s">
        <v>48</v>
      </c>
      <c r="C11" s="36" t="s">
        <v>12</v>
      </c>
      <c r="D11" s="37" t="s">
        <v>175</v>
      </c>
      <c r="E11" s="36">
        <v>8</v>
      </c>
      <c r="F11" s="38">
        <v>900</v>
      </c>
      <c r="G11" s="38">
        <f t="shared" si="1"/>
        <v>2700</v>
      </c>
      <c r="H11" s="39">
        <f t="shared" si="2"/>
        <v>225</v>
      </c>
      <c r="I11" s="39">
        <f t="shared" si="3"/>
        <v>120.5000000000001</v>
      </c>
      <c r="J11" s="39" t="s">
        <v>13</v>
      </c>
      <c r="K11" s="39" t="s">
        <v>13</v>
      </c>
      <c r="L11" s="39">
        <f t="shared" si="0"/>
        <v>345.50000000000011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4" s="41" customFormat="1" ht="12.75" x14ac:dyDescent="0.25">
      <c r="A12" s="34">
        <f t="shared" si="4"/>
        <v>11</v>
      </c>
      <c r="B12" s="35" t="s">
        <v>54</v>
      </c>
      <c r="C12" s="36" t="s">
        <v>12</v>
      </c>
      <c r="D12" s="37" t="s">
        <v>180</v>
      </c>
      <c r="E12" s="36">
        <v>6</v>
      </c>
      <c r="F12" s="38">
        <v>700</v>
      </c>
      <c r="G12" s="38">
        <f t="shared" si="1"/>
        <v>2100</v>
      </c>
      <c r="H12" s="39">
        <f t="shared" si="2"/>
        <v>175</v>
      </c>
      <c r="I12" s="39">
        <f t="shared" si="3"/>
        <v>120.5000000000001</v>
      </c>
      <c r="J12" s="39" t="s">
        <v>13</v>
      </c>
      <c r="K12" s="39" t="s">
        <v>13</v>
      </c>
      <c r="L12" s="39">
        <f t="shared" si="0"/>
        <v>295.50000000000011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s="41" customFormat="1" ht="12.75" x14ac:dyDescent="0.25">
      <c r="A13" s="34">
        <f t="shared" si="4"/>
        <v>12</v>
      </c>
      <c r="B13" s="35" t="s">
        <v>52</v>
      </c>
      <c r="C13" s="36" t="s">
        <v>12</v>
      </c>
      <c r="D13" s="37" t="s">
        <v>178</v>
      </c>
      <c r="E13" s="36">
        <v>10</v>
      </c>
      <c r="F13" s="38">
        <v>1050</v>
      </c>
      <c r="G13" s="38">
        <f t="shared" si="1"/>
        <v>3150</v>
      </c>
      <c r="H13" s="39">
        <f t="shared" si="2"/>
        <v>262.5</v>
      </c>
      <c r="I13" s="39">
        <f t="shared" si="3"/>
        <v>120.5000000000001</v>
      </c>
      <c r="J13" s="39" t="s">
        <v>13</v>
      </c>
      <c r="K13" s="39" t="s">
        <v>13</v>
      </c>
      <c r="L13" s="39">
        <f t="shared" si="0"/>
        <v>383.00000000000011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s="41" customFormat="1" ht="12.75" x14ac:dyDescent="0.25">
      <c r="A14" s="34">
        <f t="shared" si="4"/>
        <v>13</v>
      </c>
      <c r="B14" s="35" t="s">
        <v>52</v>
      </c>
      <c r="C14" s="36" t="s">
        <v>12</v>
      </c>
      <c r="D14" s="37" t="s">
        <v>178</v>
      </c>
      <c r="E14" s="36">
        <v>7</v>
      </c>
      <c r="F14" s="38">
        <v>800</v>
      </c>
      <c r="G14" s="38">
        <f t="shared" si="1"/>
        <v>2400</v>
      </c>
      <c r="H14" s="39">
        <f t="shared" si="2"/>
        <v>200</v>
      </c>
      <c r="I14" s="39">
        <f t="shared" si="3"/>
        <v>120.5000000000001</v>
      </c>
      <c r="J14" s="39" t="s">
        <v>13</v>
      </c>
      <c r="K14" s="39" t="s">
        <v>13</v>
      </c>
      <c r="L14" s="39">
        <f t="shared" si="0"/>
        <v>320.50000000000011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s="41" customFormat="1" ht="12.75" x14ac:dyDescent="0.25">
      <c r="A15" s="34">
        <f t="shared" si="4"/>
        <v>14</v>
      </c>
      <c r="B15" s="35" t="s">
        <v>114</v>
      </c>
      <c r="C15" s="36" t="s">
        <v>12</v>
      </c>
      <c r="D15" s="37" t="s">
        <v>175</v>
      </c>
      <c r="E15" s="36">
        <v>11</v>
      </c>
      <c r="F15" s="38">
        <v>1200</v>
      </c>
      <c r="G15" s="38">
        <f t="shared" si="1"/>
        <v>3600</v>
      </c>
      <c r="H15" s="39">
        <f t="shared" si="2"/>
        <v>300</v>
      </c>
      <c r="I15" s="39">
        <f t="shared" si="3"/>
        <v>120.5000000000001</v>
      </c>
      <c r="J15" s="39" t="s">
        <v>13</v>
      </c>
      <c r="K15" s="39" t="s">
        <v>13</v>
      </c>
      <c r="L15" s="39">
        <f t="shared" si="0"/>
        <v>420.50000000000011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s="41" customFormat="1" ht="15.75" customHeight="1" x14ac:dyDescent="0.25">
      <c r="A16" s="34">
        <f t="shared" si="4"/>
        <v>15</v>
      </c>
      <c r="B16" s="35" t="s">
        <v>58</v>
      </c>
      <c r="C16" s="36" t="s">
        <v>12</v>
      </c>
      <c r="D16" s="37" t="s">
        <v>181</v>
      </c>
      <c r="E16" s="36">
        <v>4</v>
      </c>
      <c r="F16" s="38">
        <v>600</v>
      </c>
      <c r="G16" s="38">
        <f t="shared" si="1"/>
        <v>1800</v>
      </c>
      <c r="H16" s="39">
        <f t="shared" si="2"/>
        <v>150</v>
      </c>
      <c r="I16" s="39">
        <f t="shared" si="3"/>
        <v>120.5000000000001</v>
      </c>
      <c r="J16" s="39" t="s">
        <v>13</v>
      </c>
      <c r="K16" s="39" t="s">
        <v>13</v>
      </c>
      <c r="L16" s="39">
        <f t="shared" si="0"/>
        <v>270.50000000000011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s="41" customFormat="1" ht="15.75" customHeight="1" x14ac:dyDescent="0.25">
      <c r="A17" s="34">
        <f t="shared" si="4"/>
        <v>16</v>
      </c>
      <c r="B17" s="35" t="s">
        <v>59</v>
      </c>
      <c r="C17" s="36" t="s">
        <v>12</v>
      </c>
      <c r="D17" s="37" t="s">
        <v>174</v>
      </c>
      <c r="E17" s="36">
        <v>2</v>
      </c>
      <c r="F17" s="38">
        <v>550</v>
      </c>
      <c r="G17" s="38">
        <f t="shared" si="1"/>
        <v>1650</v>
      </c>
      <c r="H17" s="39">
        <f t="shared" si="2"/>
        <v>137.5</v>
      </c>
      <c r="I17" s="39">
        <f t="shared" si="3"/>
        <v>120.5000000000001</v>
      </c>
      <c r="J17" s="39" t="s">
        <v>13</v>
      </c>
      <c r="K17" s="39" t="s">
        <v>13</v>
      </c>
      <c r="L17" s="39">
        <f t="shared" si="0"/>
        <v>258.00000000000011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s="41" customFormat="1" ht="15.75" customHeight="1" x14ac:dyDescent="0.25">
      <c r="A18" s="34">
        <f t="shared" si="4"/>
        <v>17</v>
      </c>
      <c r="B18" s="35" t="s">
        <v>55</v>
      </c>
      <c r="C18" s="36" t="s">
        <v>12</v>
      </c>
      <c r="D18" s="37" t="s">
        <v>181</v>
      </c>
      <c r="E18" s="36">
        <v>8</v>
      </c>
      <c r="F18" s="38">
        <v>820</v>
      </c>
      <c r="G18" s="38">
        <f t="shared" si="1"/>
        <v>2460</v>
      </c>
      <c r="H18" s="39">
        <f t="shared" si="2"/>
        <v>205</v>
      </c>
      <c r="I18" s="39">
        <f t="shared" si="3"/>
        <v>120.5000000000001</v>
      </c>
      <c r="J18" s="39" t="s">
        <v>13</v>
      </c>
      <c r="K18" s="39" t="s">
        <v>13</v>
      </c>
      <c r="L18" s="39">
        <f t="shared" si="0"/>
        <v>325.50000000000011</v>
      </c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s="41" customFormat="1" ht="15.75" customHeight="1" x14ac:dyDescent="0.25">
      <c r="A19" s="34">
        <f t="shared" si="4"/>
        <v>18</v>
      </c>
      <c r="B19" s="35" t="s">
        <v>60</v>
      </c>
      <c r="C19" s="36" t="s">
        <v>12</v>
      </c>
      <c r="D19" s="37" t="s">
        <v>182</v>
      </c>
      <c r="E19" s="36">
        <v>5</v>
      </c>
      <c r="F19" s="38">
        <v>660</v>
      </c>
      <c r="G19" s="38">
        <f t="shared" si="1"/>
        <v>1980</v>
      </c>
      <c r="H19" s="39">
        <f t="shared" si="2"/>
        <v>165</v>
      </c>
      <c r="I19" s="39">
        <f t="shared" si="3"/>
        <v>120.5000000000001</v>
      </c>
      <c r="J19" s="39" t="s">
        <v>13</v>
      </c>
      <c r="K19" s="39" t="s">
        <v>13</v>
      </c>
      <c r="L19" s="39">
        <f t="shared" si="0"/>
        <v>285.50000000000011</v>
      </c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s="41" customFormat="1" ht="15.75" customHeight="1" x14ac:dyDescent="0.25">
      <c r="A20" s="34">
        <f t="shared" si="4"/>
        <v>19</v>
      </c>
      <c r="B20" s="35" t="s">
        <v>163</v>
      </c>
      <c r="C20" s="36" t="s">
        <v>12</v>
      </c>
      <c r="D20" s="37">
        <v>510106139001</v>
      </c>
      <c r="E20" s="36">
        <v>7</v>
      </c>
      <c r="F20" s="38">
        <v>800</v>
      </c>
      <c r="G20" s="38">
        <f t="shared" si="1"/>
        <v>2400</v>
      </c>
      <c r="H20" s="39">
        <f t="shared" si="2"/>
        <v>200</v>
      </c>
      <c r="I20" s="39">
        <f t="shared" si="3"/>
        <v>120.5000000000001</v>
      </c>
      <c r="J20" s="39" t="s">
        <v>13</v>
      </c>
      <c r="K20" s="39" t="s">
        <v>13</v>
      </c>
      <c r="L20" s="39">
        <f t="shared" si="0"/>
        <v>320.50000000000011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s="41" customFormat="1" ht="15.75" customHeight="1" x14ac:dyDescent="0.25">
      <c r="A21" s="34">
        <f t="shared" si="4"/>
        <v>20</v>
      </c>
      <c r="B21" s="35" t="s">
        <v>61</v>
      </c>
      <c r="C21" s="36" t="s">
        <v>12</v>
      </c>
      <c r="D21" s="37" t="s">
        <v>175</v>
      </c>
      <c r="E21" s="36">
        <v>8</v>
      </c>
      <c r="F21" s="38">
        <v>900</v>
      </c>
      <c r="G21" s="38">
        <f t="shared" si="1"/>
        <v>2700</v>
      </c>
      <c r="H21" s="39">
        <f t="shared" si="2"/>
        <v>225</v>
      </c>
      <c r="I21" s="39">
        <f t="shared" si="3"/>
        <v>120.5000000000001</v>
      </c>
      <c r="J21" s="39" t="s">
        <v>13</v>
      </c>
      <c r="K21" s="39" t="s">
        <v>13</v>
      </c>
      <c r="L21" s="39">
        <f t="shared" si="0"/>
        <v>345.50000000000011</v>
      </c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s="41" customFormat="1" ht="15.75" customHeight="1" x14ac:dyDescent="0.25">
      <c r="A22" s="34">
        <f t="shared" si="4"/>
        <v>21</v>
      </c>
      <c r="B22" s="35" t="s">
        <v>56</v>
      </c>
      <c r="C22" s="36" t="s">
        <v>12</v>
      </c>
      <c r="D22" s="37" t="s">
        <v>183</v>
      </c>
      <c r="E22" s="36">
        <v>1</v>
      </c>
      <c r="F22" s="38">
        <v>482</v>
      </c>
      <c r="G22" s="38">
        <f t="shared" si="1"/>
        <v>1446</v>
      </c>
      <c r="H22" s="39">
        <f t="shared" si="2"/>
        <v>120.5</v>
      </c>
      <c r="I22" s="39">
        <f t="shared" si="3"/>
        <v>120.5000000000001</v>
      </c>
      <c r="J22" s="39" t="s">
        <v>13</v>
      </c>
      <c r="K22" s="39" t="s">
        <v>13</v>
      </c>
      <c r="L22" s="39">
        <f t="shared" si="0"/>
        <v>241.00000000000011</v>
      </c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s="41" customFormat="1" ht="15.75" customHeight="1" x14ac:dyDescent="0.25">
      <c r="A23" s="34">
        <f t="shared" si="4"/>
        <v>22</v>
      </c>
      <c r="B23" s="35" t="s">
        <v>62</v>
      </c>
      <c r="C23" s="36" t="s">
        <v>12</v>
      </c>
      <c r="D23" s="37">
        <v>510106107003</v>
      </c>
      <c r="E23" s="36">
        <v>11</v>
      </c>
      <c r="F23" s="38">
        <v>1150</v>
      </c>
      <c r="G23" s="38">
        <f t="shared" si="1"/>
        <v>3450</v>
      </c>
      <c r="H23" s="39">
        <f t="shared" si="2"/>
        <v>287.5</v>
      </c>
      <c r="I23" s="39">
        <f t="shared" si="3"/>
        <v>120.5000000000001</v>
      </c>
      <c r="J23" s="39" t="s">
        <v>13</v>
      </c>
      <c r="K23" s="39" t="s">
        <v>13</v>
      </c>
      <c r="L23" s="39">
        <f t="shared" si="0"/>
        <v>408.00000000000011</v>
      </c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s="41" customFormat="1" ht="15.75" customHeight="1" x14ac:dyDescent="0.25">
      <c r="A24" s="34">
        <f t="shared" si="4"/>
        <v>23</v>
      </c>
      <c r="B24" s="35" t="s">
        <v>104</v>
      </c>
      <c r="C24" s="36" t="s">
        <v>12</v>
      </c>
      <c r="D24" s="37" t="s">
        <v>178</v>
      </c>
      <c r="E24" s="36">
        <v>4</v>
      </c>
      <c r="F24" s="38">
        <v>600</v>
      </c>
      <c r="G24" s="38">
        <f t="shared" si="1"/>
        <v>1800</v>
      </c>
      <c r="H24" s="39">
        <f t="shared" si="2"/>
        <v>150</v>
      </c>
      <c r="I24" s="39">
        <f t="shared" si="3"/>
        <v>120.5000000000001</v>
      </c>
      <c r="J24" s="39" t="s">
        <v>13</v>
      </c>
      <c r="K24" s="39" t="s">
        <v>13</v>
      </c>
      <c r="L24" s="39">
        <f t="shared" si="0"/>
        <v>270.50000000000011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s="41" customFormat="1" ht="15.75" customHeight="1" x14ac:dyDescent="0.25">
      <c r="A25" s="34">
        <f t="shared" si="4"/>
        <v>24</v>
      </c>
      <c r="B25" s="35" t="s">
        <v>145</v>
      </c>
      <c r="C25" s="36" t="s">
        <v>12</v>
      </c>
      <c r="D25" s="37">
        <v>510106108002</v>
      </c>
      <c r="E25" s="36">
        <v>7</v>
      </c>
      <c r="F25" s="38">
        <v>750</v>
      </c>
      <c r="G25" s="38">
        <f t="shared" si="1"/>
        <v>2250</v>
      </c>
      <c r="H25" s="39">
        <f t="shared" si="2"/>
        <v>187.5</v>
      </c>
      <c r="I25" s="39">
        <f t="shared" si="3"/>
        <v>120.5000000000001</v>
      </c>
      <c r="J25" s="39" t="s">
        <v>13</v>
      </c>
      <c r="K25" s="39" t="s">
        <v>13</v>
      </c>
      <c r="L25" s="39">
        <f t="shared" si="0"/>
        <v>308.00000000000011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s="41" customFormat="1" ht="15.75" customHeight="1" x14ac:dyDescent="0.25">
      <c r="A26" s="34">
        <f t="shared" si="4"/>
        <v>25</v>
      </c>
      <c r="B26" s="35" t="s">
        <v>63</v>
      </c>
      <c r="C26" s="36" t="s">
        <v>12</v>
      </c>
      <c r="D26" s="37" t="s">
        <v>184</v>
      </c>
      <c r="E26" s="36">
        <v>9</v>
      </c>
      <c r="F26" s="38">
        <v>950</v>
      </c>
      <c r="G26" s="38">
        <f t="shared" si="1"/>
        <v>2850</v>
      </c>
      <c r="H26" s="39">
        <f t="shared" si="2"/>
        <v>237.5</v>
      </c>
      <c r="I26" s="39">
        <f t="shared" si="3"/>
        <v>120.5000000000001</v>
      </c>
      <c r="J26" s="39" t="s">
        <v>13</v>
      </c>
      <c r="K26" s="39" t="s">
        <v>13</v>
      </c>
      <c r="L26" s="39">
        <f t="shared" si="0"/>
        <v>358.00000000000011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s="41" customFormat="1" ht="15.75" customHeight="1" x14ac:dyDescent="0.25">
      <c r="A27" s="34">
        <f t="shared" si="4"/>
        <v>26</v>
      </c>
      <c r="B27" s="35" t="s">
        <v>64</v>
      </c>
      <c r="C27" s="36" t="s">
        <v>12</v>
      </c>
      <c r="D27" s="37">
        <v>510106105002</v>
      </c>
      <c r="E27" s="36">
        <v>1</v>
      </c>
      <c r="F27" s="38">
        <v>500</v>
      </c>
      <c r="G27" s="38">
        <f t="shared" si="1"/>
        <v>1500</v>
      </c>
      <c r="H27" s="39">
        <f t="shared" si="2"/>
        <v>125</v>
      </c>
      <c r="I27" s="39">
        <f t="shared" si="3"/>
        <v>120.5000000000001</v>
      </c>
      <c r="J27" s="39" t="s">
        <v>13</v>
      </c>
      <c r="K27" s="39" t="s">
        <v>13</v>
      </c>
      <c r="L27" s="39">
        <f t="shared" si="0"/>
        <v>245.50000000000011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s="41" customFormat="1" ht="15.75" customHeight="1" x14ac:dyDescent="0.25">
      <c r="A28" s="34">
        <f t="shared" si="4"/>
        <v>27</v>
      </c>
      <c r="B28" s="35" t="s">
        <v>65</v>
      </c>
      <c r="C28" s="36" t="s">
        <v>12</v>
      </c>
      <c r="D28" s="37" t="s">
        <v>185</v>
      </c>
      <c r="E28" s="36">
        <v>1</v>
      </c>
      <c r="F28" s="38">
        <v>482</v>
      </c>
      <c r="G28" s="38">
        <f t="shared" si="1"/>
        <v>1446</v>
      </c>
      <c r="H28" s="39">
        <f t="shared" si="2"/>
        <v>120.5</v>
      </c>
      <c r="I28" s="39">
        <f t="shared" si="3"/>
        <v>120.5000000000001</v>
      </c>
      <c r="J28" s="39" t="s">
        <v>13</v>
      </c>
      <c r="K28" s="39" t="s">
        <v>13</v>
      </c>
      <c r="L28" s="39">
        <f t="shared" si="0"/>
        <v>241.00000000000011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s="41" customFormat="1" ht="15.75" customHeight="1" x14ac:dyDescent="0.25">
      <c r="A29" s="34">
        <f t="shared" si="4"/>
        <v>28</v>
      </c>
      <c r="B29" s="35" t="s">
        <v>66</v>
      </c>
      <c r="C29" s="36" t="s">
        <v>12</v>
      </c>
      <c r="D29" s="37">
        <v>510106182001</v>
      </c>
      <c r="E29" s="36">
        <v>1</v>
      </c>
      <c r="F29" s="38">
        <v>482</v>
      </c>
      <c r="G29" s="38">
        <f t="shared" si="1"/>
        <v>1446</v>
      </c>
      <c r="H29" s="39">
        <f t="shared" si="2"/>
        <v>120.5</v>
      </c>
      <c r="I29" s="39">
        <f t="shared" si="3"/>
        <v>120.5000000000001</v>
      </c>
      <c r="J29" s="39" t="s">
        <v>13</v>
      </c>
      <c r="K29" s="39" t="s">
        <v>13</v>
      </c>
      <c r="L29" s="39">
        <f t="shared" si="0"/>
        <v>241.00000000000011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41" customFormat="1" ht="15.75" customHeight="1" x14ac:dyDescent="0.25">
      <c r="A30" s="34">
        <f t="shared" si="4"/>
        <v>29</v>
      </c>
      <c r="B30" s="35" t="s">
        <v>67</v>
      </c>
      <c r="C30" s="36" t="s">
        <v>12</v>
      </c>
      <c r="D30" s="37" t="s">
        <v>186</v>
      </c>
      <c r="E30" s="36">
        <v>1</v>
      </c>
      <c r="F30" s="38">
        <v>482</v>
      </c>
      <c r="G30" s="38">
        <f t="shared" si="1"/>
        <v>1446</v>
      </c>
      <c r="H30" s="39">
        <f t="shared" si="2"/>
        <v>120.5</v>
      </c>
      <c r="I30" s="39">
        <f t="shared" si="3"/>
        <v>120.5000000000001</v>
      </c>
      <c r="J30" s="39" t="s">
        <v>13</v>
      </c>
      <c r="K30" s="39" t="s">
        <v>13</v>
      </c>
      <c r="L30" s="39">
        <f t="shared" si="0"/>
        <v>241.00000000000011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41" customFormat="1" ht="15.75" customHeight="1" x14ac:dyDescent="0.25">
      <c r="A31" s="34">
        <f t="shared" si="4"/>
        <v>30</v>
      </c>
      <c r="B31" s="35" t="s">
        <v>64</v>
      </c>
      <c r="C31" s="36" t="s">
        <v>12</v>
      </c>
      <c r="D31" s="37">
        <v>510106105002</v>
      </c>
      <c r="E31" s="36">
        <v>1</v>
      </c>
      <c r="F31" s="38">
        <v>500</v>
      </c>
      <c r="G31" s="38">
        <f t="shared" si="1"/>
        <v>1500</v>
      </c>
      <c r="H31" s="39">
        <f t="shared" si="2"/>
        <v>125</v>
      </c>
      <c r="I31" s="39">
        <f t="shared" si="3"/>
        <v>120.5000000000001</v>
      </c>
      <c r="J31" s="39" t="s">
        <v>13</v>
      </c>
      <c r="K31" s="39" t="s">
        <v>13</v>
      </c>
      <c r="L31" s="39">
        <f t="shared" si="0"/>
        <v>245.50000000000011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s="41" customFormat="1" ht="15.75" customHeight="1" x14ac:dyDescent="0.25">
      <c r="A32" s="34">
        <f t="shared" si="4"/>
        <v>31</v>
      </c>
      <c r="B32" s="35" t="s">
        <v>68</v>
      </c>
      <c r="C32" s="36" t="s">
        <v>12</v>
      </c>
      <c r="D32" s="37">
        <v>510106102002</v>
      </c>
      <c r="E32" s="36">
        <v>5</v>
      </c>
      <c r="F32" s="38">
        <v>650</v>
      </c>
      <c r="G32" s="38">
        <f t="shared" si="1"/>
        <v>1950</v>
      </c>
      <c r="H32" s="39">
        <f t="shared" si="2"/>
        <v>162.5</v>
      </c>
      <c r="I32" s="39">
        <f t="shared" si="3"/>
        <v>120.5000000000001</v>
      </c>
      <c r="J32" s="39" t="s">
        <v>13</v>
      </c>
      <c r="K32" s="39" t="s">
        <v>13</v>
      </c>
      <c r="L32" s="39">
        <f t="shared" si="0"/>
        <v>283.00000000000011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s="41" customFormat="1" ht="15.75" customHeight="1" x14ac:dyDescent="0.25">
      <c r="A33" s="34">
        <f t="shared" si="4"/>
        <v>32</v>
      </c>
      <c r="B33" s="35" t="s">
        <v>157</v>
      </c>
      <c r="C33" s="36" t="s">
        <v>12</v>
      </c>
      <c r="D33" s="37">
        <v>510106103002</v>
      </c>
      <c r="E33" s="36">
        <v>6</v>
      </c>
      <c r="F33" s="38">
        <v>700</v>
      </c>
      <c r="G33" s="38">
        <f t="shared" si="1"/>
        <v>2100</v>
      </c>
      <c r="H33" s="39">
        <f t="shared" si="2"/>
        <v>175</v>
      </c>
      <c r="I33" s="39">
        <f t="shared" si="3"/>
        <v>120.5000000000001</v>
      </c>
      <c r="J33" s="39" t="s">
        <v>13</v>
      </c>
      <c r="K33" s="39" t="s">
        <v>13</v>
      </c>
      <c r="L33" s="39">
        <f t="shared" si="0"/>
        <v>295.50000000000011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s="41" customFormat="1" ht="15.75" customHeight="1" x14ac:dyDescent="0.25">
      <c r="A34" s="34">
        <f t="shared" si="4"/>
        <v>33</v>
      </c>
      <c r="B34" s="35" t="s">
        <v>69</v>
      </c>
      <c r="C34" s="36" t="s">
        <v>12</v>
      </c>
      <c r="D34" s="37">
        <v>510106132002</v>
      </c>
      <c r="E34" s="36">
        <v>1</v>
      </c>
      <c r="F34" s="38">
        <v>482</v>
      </c>
      <c r="G34" s="38">
        <f t="shared" si="1"/>
        <v>1446</v>
      </c>
      <c r="H34" s="39">
        <f t="shared" si="2"/>
        <v>120.5</v>
      </c>
      <c r="I34" s="39">
        <f t="shared" si="3"/>
        <v>120.5000000000001</v>
      </c>
      <c r="J34" s="39" t="s">
        <v>13</v>
      </c>
      <c r="K34" s="39" t="s">
        <v>13</v>
      </c>
      <c r="L34" s="39">
        <f t="shared" si="0"/>
        <v>241.00000000000011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s="41" customFormat="1" ht="15.75" customHeight="1" x14ac:dyDescent="0.25">
      <c r="A35" s="34">
        <f t="shared" si="4"/>
        <v>34</v>
      </c>
      <c r="B35" s="35" t="s">
        <v>70</v>
      </c>
      <c r="C35" s="36" t="s">
        <v>12</v>
      </c>
      <c r="D35" s="37">
        <v>510106132002</v>
      </c>
      <c r="E35" s="36">
        <v>7</v>
      </c>
      <c r="F35" s="38">
        <v>800</v>
      </c>
      <c r="G35" s="38">
        <f t="shared" si="1"/>
        <v>2400</v>
      </c>
      <c r="H35" s="39">
        <f t="shared" si="2"/>
        <v>200</v>
      </c>
      <c r="I35" s="39">
        <f t="shared" si="3"/>
        <v>120.5000000000001</v>
      </c>
      <c r="J35" s="39" t="s">
        <v>13</v>
      </c>
      <c r="K35" s="39" t="s">
        <v>13</v>
      </c>
      <c r="L35" s="39">
        <f t="shared" si="0"/>
        <v>320.50000000000011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s="41" customFormat="1" ht="15.75" customHeight="1" x14ac:dyDescent="0.25">
      <c r="A36" s="34">
        <f t="shared" si="4"/>
        <v>35</v>
      </c>
      <c r="B36" s="35" t="s">
        <v>161</v>
      </c>
      <c r="C36" s="36" t="s">
        <v>12</v>
      </c>
      <c r="D36" s="37">
        <v>510106244002</v>
      </c>
      <c r="E36" s="36">
        <v>1</v>
      </c>
      <c r="F36" s="38">
        <v>482</v>
      </c>
      <c r="G36" s="38">
        <f t="shared" si="1"/>
        <v>1446</v>
      </c>
      <c r="H36" s="39">
        <f t="shared" si="2"/>
        <v>120.5</v>
      </c>
      <c r="I36" s="39">
        <f t="shared" si="3"/>
        <v>120.5000000000001</v>
      </c>
      <c r="J36" s="39" t="s">
        <v>13</v>
      </c>
      <c r="K36" s="39" t="s">
        <v>13</v>
      </c>
      <c r="L36" s="39">
        <f t="shared" si="0"/>
        <v>241.00000000000011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s="41" customFormat="1" ht="15.75" customHeight="1" x14ac:dyDescent="0.25">
      <c r="A37" s="34">
        <f t="shared" si="4"/>
        <v>36</v>
      </c>
      <c r="B37" s="35" t="s">
        <v>45</v>
      </c>
      <c r="C37" s="36" t="s">
        <v>12</v>
      </c>
      <c r="D37" s="37">
        <v>510106191003</v>
      </c>
      <c r="E37" s="36">
        <v>1</v>
      </c>
      <c r="F37" s="38">
        <v>482</v>
      </c>
      <c r="G37" s="38">
        <f t="shared" si="1"/>
        <v>1446</v>
      </c>
      <c r="H37" s="39">
        <f t="shared" si="2"/>
        <v>120.5</v>
      </c>
      <c r="I37" s="39">
        <f t="shared" si="3"/>
        <v>120.5000000000001</v>
      </c>
      <c r="J37" s="39" t="s">
        <v>13</v>
      </c>
      <c r="K37" s="39" t="s">
        <v>13</v>
      </c>
      <c r="L37" s="39">
        <f t="shared" si="0"/>
        <v>241.00000000000011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s="41" customFormat="1" ht="15.75" customHeight="1" x14ac:dyDescent="0.25">
      <c r="A38" s="34">
        <f t="shared" si="4"/>
        <v>37</v>
      </c>
      <c r="B38" s="35" t="s">
        <v>72</v>
      </c>
      <c r="C38" s="36" t="s">
        <v>12</v>
      </c>
      <c r="D38" s="37">
        <v>510106107003</v>
      </c>
      <c r="E38" s="36">
        <v>12</v>
      </c>
      <c r="F38" s="38">
        <v>1250</v>
      </c>
      <c r="G38" s="38">
        <f t="shared" si="1"/>
        <v>3750</v>
      </c>
      <c r="H38" s="39">
        <f t="shared" si="2"/>
        <v>312.5</v>
      </c>
      <c r="I38" s="39">
        <f t="shared" si="3"/>
        <v>120.5000000000001</v>
      </c>
      <c r="J38" s="39" t="s">
        <v>13</v>
      </c>
      <c r="K38" s="39" t="s">
        <v>13</v>
      </c>
      <c r="L38" s="39">
        <f t="shared" si="0"/>
        <v>433.00000000000011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s="41" customFormat="1" ht="15.75" customHeight="1" x14ac:dyDescent="0.25">
      <c r="A39" s="34">
        <f t="shared" si="4"/>
        <v>38</v>
      </c>
      <c r="B39" s="35" t="s">
        <v>73</v>
      </c>
      <c r="C39" s="36" t="s">
        <v>12</v>
      </c>
      <c r="D39" s="37">
        <v>510106103002</v>
      </c>
      <c r="E39" s="36">
        <v>7</v>
      </c>
      <c r="F39" s="38">
        <v>800</v>
      </c>
      <c r="G39" s="38">
        <f t="shared" si="1"/>
        <v>2400</v>
      </c>
      <c r="H39" s="39">
        <f t="shared" si="2"/>
        <v>200</v>
      </c>
      <c r="I39" s="39">
        <f t="shared" si="3"/>
        <v>120.5000000000001</v>
      </c>
      <c r="J39" s="39" t="s">
        <v>13</v>
      </c>
      <c r="K39" s="39" t="s">
        <v>13</v>
      </c>
      <c r="L39" s="39">
        <f t="shared" si="0"/>
        <v>320.50000000000011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s="41" customFormat="1" ht="15.75" customHeight="1" x14ac:dyDescent="0.25">
      <c r="A40" s="34">
        <f t="shared" si="4"/>
        <v>39</v>
      </c>
      <c r="B40" s="35" t="s">
        <v>74</v>
      </c>
      <c r="C40" s="36" t="s">
        <v>12</v>
      </c>
      <c r="D40" s="37">
        <v>510106106001</v>
      </c>
      <c r="E40" s="36">
        <v>12</v>
      </c>
      <c r="F40" s="38">
        <v>1300</v>
      </c>
      <c r="G40" s="38">
        <f t="shared" si="1"/>
        <v>3900</v>
      </c>
      <c r="H40" s="39">
        <f t="shared" si="2"/>
        <v>325</v>
      </c>
      <c r="I40" s="39">
        <f t="shared" si="3"/>
        <v>120.5000000000001</v>
      </c>
      <c r="J40" s="39" t="s">
        <v>13</v>
      </c>
      <c r="K40" s="39" t="s">
        <v>13</v>
      </c>
      <c r="L40" s="39">
        <f t="shared" si="0"/>
        <v>445.50000000000011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s="41" customFormat="1" ht="15.75" customHeight="1" x14ac:dyDescent="0.25">
      <c r="A41" s="34">
        <f t="shared" si="4"/>
        <v>40</v>
      </c>
      <c r="B41" s="35" t="s">
        <v>75</v>
      </c>
      <c r="C41" s="36" t="s">
        <v>12</v>
      </c>
      <c r="D41" s="37">
        <v>510106244001</v>
      </c>
      <c r="E41" s="36">
        <v>7</v>
      </c>
      <c r="F41" s="38">
        <v>750</v>
      </c>
      <c r="G41" s="38">
        <f t="shared" si="1"/>
        <v>2250</v>
      </c>
      <c r="H41" s="39">
        <f t="shared" si="2"/>
        <v>187.5</v>
      </c>
      <c r="I41" s="39">
        <f t="shared" si="3"/>
        <v>120.5000000000001</v>
      </c>
      <c r="J41" s="39" t="s">
        <v>13</v>
      </c>
      <c r="K41" s="39" t="s">
        <v>13</v>
      </c>
      <c r="L41" s="39">
        <f t="shared" si="0"/>
        <v>308.00000000000011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s="41" customFormat="1" ht="15.75" customHeight="1" x14ac:dyDescent="0.25">
      <c r="A42" s="34">
        <f t="shared" si="4"/>
        <v>41</v>
      </c>
      <c r="B42" s="35" t="s">
        <v>76</v>
      </c>
      <c r="C42" s="36" t="s">
        <v>12</v>
      </c>
      <c r="D42" s="37">
        <v>510106106001</v>
      </c>
      <c r="E42" s="36">
        <v>1</v>
      </c>
      <c r="F42" s="38">
        <v>482</v>
      </c>
      <c r="G42" s="38">
        <f t="shared" si="1"/>
        <v>1446</v>
      </c>
      <c r="H42" s="39">
        <f t="shared" si="2"/>
        <v>120.5</v>
      </c>
      <c r="I42" s="39">
        <f t="shared" si="3"/>
        <v>120.5000000000001</v>
      </c>
      <c r="J42" s="39" t="s">
        <v>13</v>
      </c>
      <c r="K42" s="39" t="s">
        <v>13</v>
      </c>
      <c r="L42" s="39">
        <f t="shared" si="0"/>
        <v>241.00000000000011</v>
      </c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s="41" customFormat="1" ht="15.75" customHeight="1" x14ac:dyDescent="0.25">
      <c r="A43" s="34">
        <f t="shared" si="4"/>
        <v>42</v>
      </c>
      <c r="B43" s="35" t="s">
        <v>92</v>
      </c>
      <c r="C43" s="36" t="s">
        <v>12</v>
      </c>
      <c r="D43" s="37">
        <v>510106104002</v>
      </c>
      <c r="E43" s="36">
        <v>1</v>
      </c>
      <c r="F43" s="38">
        <v>482</v>
      </c>
      <c r="G43" s="38">
        <f t="shared" si="1"/>
        <v>1446</v>
      </c>
      <c r="H43" s="39">
        <f t="shared" si="2"/>
        <v>120.5</v>
      </c>
      <c r="I43" s="39">
        <f t="shared" si="3"/>
        <v>120.5000000000001</v>
      </c>
      <c r="J43" s="39" t="s">
        <v>13</v>
      </c>
      <c r="K43" s="39" t="s">
        <v>13</v>
      </c>
      <c r="L43" s="39">
        <f t="shared" si="0"/>
        <v>241.00000000000011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s="41" customFormat="1" ht="15.75" customHeight="1" x14ac:dyDescent="0.25">
      <c r="A44" s="34">
        <f t="shared" si="4"/>
        <v>43</v>
      </c>
      <c r="B44" s="35" t="s">
        <v>77</v>
      </c>
      <c r="C44" s="36" t="s">
        <v>12</v>
      </c>
      <c r="D44" s="37">
        <v>510106020001</v>
      </c>
      <c r="E44" s="36">
        <v>10</v>
      </c>
      <c r="F44" s="38">
        <v>1000</v>
      </c>
      <c r="G44" s="38">
        <f t="shared" si="1"/>
        <v>3000</v>
      </c>
      <c r="H44" s="39">
        <f t="shared" si="2"/>
        <v>250</v>
      </c>
      <c r="I44" s="39">
        <f t="shared" si="3"/>
        <v>120.5000000000001</v>
      </c>
      <c r="J44" s="39" t="s">
        <v>13</v>
      </c>
      <c r="K44" s="39" t="s">
        <v>13</v>
      </c>
      <c r="L44" s="39">
        <f t="shared" si="0"/>
        <v>370.50000000000011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s="41" customFormat="1" ht="15.75" customHeight="1" x14ac:dyDescent="0.25">
      <c r="A45" s="34">
        <f t="shared" si="4"/>
        <v>44</v>
      </c>
      <c r="B45" s="35" t="s">
        <v>45</v>
      </c>
      <c r="C45" s="36" t="s">
        <v>12</v>
      </c>
      <c r="D45" s="37">
        <v>510106191003</v>
      </c>
      <c r="E45" s="36">
        <v>1</v>
      </c>
      <c r="F45" s="38">
        <v>482</v>
      </c>
      <c r="G45" s="38">
        <f t="shared" si="1"/>
        <v>1446</v>
      </c>
      <c r="H45" s="39">
        <f t="shared" si="2"/>
        <v>120.5</v>
      </c>
      <c r="I45" s="39">
        <f t="shared" si="3"/>
        <v>120.5000000000001</v>
      </c>
      <c r="J45" s="39" t="s">
        <v>13</v>
      </c>
      <c r="K45" s="39" t="s">
        <v>13</v>
      </c>
      <c r="L45" s="39">
        <f t="shared" si="0"/>
        <v>241.00000000000011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s="41" customFormat="1" ht="15.75" customHeight="1" x14ac:dyDescent="0.25">
      <c r="A46" s="34">
        <f t="shared" si="4"/>
        <v>45</v>
      </c>
      <c r="B46" s="35" t="s">
        <v>164</v>
      </c>
      <c r="C46" s="36" t="s">
        <v>12</v>
      </c>
      <c r="D46" s="37">
        <v>510106107003</v>
      </c>
      <c r="E46" s="36">
        <v>1</v>
      </c>
      <c r="F46" s="38">
        <v>482</v>
      </c>
      <c r="G46" s="38">
        <f t="shared" si="1"/>
        <v>1446</v>
      </c>
      <c r="H46" s="39">
        <f t="shared" si="2"/>
        <v>120.5</v>
      </c>
      <c r="I46" s="39">
        <f t="shared" si="3"/>
        <v>120.5000000000001</v>
      </c>
      <c r="J46" s="39" t="s">
        <v>13</v>
      </c>
      <c r="K46" s="39" t="s">
        <v>13</v>
      </c>
      <c r="L46" s="39">
        <f t="shared" si="0"/>
        <v>241.00000000000011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s="41" customFormat="1" ht="15.75" customHeight="1" x14ac:dyDescent="0.25">
      <c r="A47" s="34">
        <f t="shared" si="4"/>
        <v>46</v>
      </c>
      <c r="B47" s="35" t="s">
        <v>71</v>
      </c>
      <c r="C47" s="36" t="s">
        <v>12</v>
      </c>
      <c r="D47" s="37">
        <v>510106115001</v>
      </c>
      <c r="E47" s="36">
        <v>12</v>
      </c>
      <c r="F47" s="38">
        <v>1250</v>
      </c>
      <c r="G47" s="38">
        <f t="shared" si="1"/>
        <v>3750</v>
      </c>
      <c r="H47" s="39">
        <f t="shared" si="2"/>
        <v>312.5</v>
      </c>
      <c r="I47" s="39">
        <f t="shared" si="3"/>
        <v>120.5000000000001</v>
      </c>
      <c r="J47" s="39" t="s">
        <v>13</v>
      </c>
      <c r="K47" s="39" t="s">
        <v>13</v>
      </c>
      <c r="L47" s="39">
        <f t="shared" si="0"/>
        <v>433.00000000000011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s="41" customFormat="1" ht="15.75" customHeight="1" x14ac:dyDescent="0.25">
      <c r="A48" s="34">
        <f t="shared" si="4"/>
        <v>47</v>
      </c>
      <c r="B48" s="35" t="s">
        <v>56</v>
      </c>
      <c r="C48" s="36" t="s">
        <v>12</v>
      </c>
      <c r="D48" s="37">
        <v>510106107003</v>
      </c>
      <c r="E48" s="36">
        <v>1</v>
      </c>
      <c r="F48" s="38">
        <v>500</v>
      </c>
      <c r="G48" s="38">
        <f t="shared" si="1"/>
        <v>1500</v>
      </c>
      <c r="H48" s="39">
        <f t="shared" si="2"/>
        <v>125</v>
      </c>
      <c r="I48" s="39">
        <f t="shared" si="3"/>
        <v>120.5000000000001</v>
      </c>
      <c r="J48" s="39" t="s">
        <v>13</v>
      </c>
      <c r="K48" s="39" t="s">
        <v>13</v>
      </c>
      <c r="L48" s="39">
        <f t="shared" si="0"/>
        <v>245.50000000000011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s="41" customFormat="1" ht="15.75" customHeight="1" x14ac:dyDescent="0.25">
      <c r="A49" s="34">
        <f t="shared" si="4"/>
        <v>48</v>
      </c>
      <c r="B49" s="35" t="s">
        <v>79</v>
      </c>
      <c r="C49" s="36" t="s">
        <v>12</v>
      </c>
      <c r="D49" s="37">
        <v>510106013001</v>
      </c>
      <c r="E49" s="36">
        <v>1</v>
      </c>
      <c r="F49" s="38">
        <v>482</v>
      </c>
      <c r="G49" s="38">
        <f t="shared" si="1"/>
        <v>1446</v>
      </c>
      <c r="H49" s="39">
        <f t="shared" si="2"/>
        <v>120.5</v>
      </c>
      <c r="I49" s="39">
        <f t="shared" si="3"/>
        <v>120.5000000000001</v>
      </c>
      <c r="J49" s="39" t="s">
        <v>13</v>
      </c>
      <c r="K49" s="39" t="s">
        <v>13</v>
      </c>
      <c r="L49" s="39">
        <f t="shared" si="0"/>
        <v>241.00000000000011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s="41" customFormat="1" ht="15.75" customHeight="1" x14ac:dyDescent="0.25">
      <c r="A50" s="34">
        <f t="shared" si="4"/>
        <v>49</v>
      </c>
      <c r="B50" s="35" t="s">
        <v>165</v>
      </c>
      <c r="C50" s="36" t="s">
        <v>12</v>
      </c>
      <c r="D50" s="37">
        <v>510106109002</v>
      </c>
      <c r="E50" s="36">
        <v>4</v>
      </c>
      <c r="F50" s="38">
        <v>620</v>
      </c>
      <c r="G50" s="38">
        <f t="shared" si="1"/>
        <v>1860</v>
      </c>
      <c r="H50" s="39">
        <f t="shared" si="2"/>
        <v>155</v>
      </c>
      <c r="I50" s="39">
        <f t="shared" si="3"/>
        <v>120.5000000000001</v>
      </c>
      <c r="J50" s="39" t="s">
        <v>13</v>
      </c>
      <c r="K50" s="39" t="s">
        <v>13</v>
      </c>
      <c r="L50" s="39">
        <f t="shared" si="0"/>
        <v>275.50000000000011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s="41" customFormat="1" ht="15.75" customHeight="1" x14ac:dyDescent="0.25">
      <c r="A51" s="34">
        <f t="shared" si="4"/>
        <v>50</v>
      </c>
      <c r="B51" s="35" t="s">
        <v>107</v>
      </c>
      <c r="C51" s="36" t="s">
        <v>12</v>
      </c>
      <c r="D51" s="37">
        <v>510106104002</v>
      </c>
      <c r="E51" s="36">
        <v>1</v>
      </c>
      <c r="F51" s="38">
        <v>500</v>
      </c>
      <c r="G51" s="38">
        <f t="shared" si="1"/>
        <v>1500</v>
      </c>
      <c r="H51" s="39">
        <f t="shared" si="2"/>
        <v>125</v>
      </c>
      <c r="I51" s="39">
        <f t="shared" si="3"/>
        <v>120.5000000000001</v>
      </c>
      <c r="J51" s="39" t="s">
        <v>13</v>
      </c>
      <c r="K51" s="39" t="s">
        <v>13</v>
      </c>
      <c r="L51" s="39">
        <f t="shared" si="0"/>
        <v>245.50000000000011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s="41" customFormat="1" ht="15.75" customHeight="1" x14ac:dyDescent="0.25">
      <c r="A52" s="34">
        <f t="shared" si="4"/>
        <v>51</v>
      </c>
      <c r="B52" s="35" t="s">
        <v>81</v>
      </c>
      <c r="C52" s="36" t="s">
        <v>12</v>
      </c>
      <c r="D52" s="37">
        <v>510106026001</v>
      </c>
      <c r="E52" s="36">
        <v>1</v>
      </c>
      <c r="F52" s="38">
        <v>500</v>
      </c>
      <c r="G52" s="38">
        <f t="shared" si="1"/>
        <v>1500</v>
      </c>
      <c r="H52" s="39">
        <f t="shared" si="2"/>
        <v>125</v>
      </c>
      <c r="I52" s="39">
        <f t="shared" si="3"/>
        <v>120.5000000000001</v>
      </c>
      <c r="J52" s="39" t="s">
        <v>13</v>
      </c>
      <c r="K52" s="39" t="s">
        <v>13</v>
      </c>
      <c r="L52" s="39">
        <f t="shared" si="0"/>
        <v>245.50000000000011</v>
      </c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s="41" customFormat="1" ht="15.75" customHeight="1" x14ac:dyDescent="0.25">
      <c r="A53" s="34">
        <f t="shared" si="4"/>
        <v>52</v>
      </c>
      <c r="B53" s="35" t="s">
        <v>82</v>
      </c>
      <c r="C53" s="36" t="s">
        <v>12</v>
      </c>
      <c r="D53" s="37">
        <v>510106018001</v>
      </c>
      <c r="E53" s="36">
        <v>1</v>
      </c>
      <c r="F53" s="38">
        <v>482</v>
      </c>
      <c r="G53" s="38">
        <f t="shared" si="1"/>
        <v>1446</v>
      </c>
      <c r="H53" s="39">
        <f t="shared" si="2"/>
        <v>120.5</v>
      </c>
      <c r="I53" s="39">
        <f t="shared" si="3"/>
        <v>120.5000000000001</v>
      </c>
      <c r="J53" s="39" t="s">
        <v>13</v>
      </c>
      <c r="K53" s="39" t="s">
        <v>13</v>
      </c>
      <c r="L53" s="39">
        <f t="shared" si="0"/>
        <v>241.00000000000011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s="41" customFormat="1" ht="15.75" customHeight="1" x14ac:dyDescent="0.25">
      <c r="A54" s="34">
        <f t="shared" si="4"/>
        <v>53</v>
      </c>
      <c r="B54" s="35" t="s">
        <v>83</v>
      </c>
      <c r="C54" s="36" t="s">
        <v>12</v>
      </c>
      <c r="D54" s="37">
        <v>510106244002</v>
      </c>
      <c r="E54" s="36">
        <v>12</v>
      </c>
      <c r="F54" s="38">
        <v>1350</v>
      </c>
      <c r="G54" s="38">
        <f t="shared" si="1"/>
        <v>4050</v>
      </c>
      <c r="H54" s="39">
        <f t="shared" si="2"/>
        <v>337.5</v>
      </c>
      <c r="I54" s="39">
        <f t="shared" si="3"/>
        <v>120.5000000000001</v>
      </c>
      <c r="J54" s="39" t="s">
        <v>13</v>
      </c>
      <c r="K54" s="39" t="s">
        <v>13</v>
      </c>
      <c r="L54" s="39">
        <f t="shared" si="0"/>
        <v>458.00000000000011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s="41" customFormat="1" ht="15.75" customHeight="1" x14ac:dyDescent="0.25">
      <c r="A55" s="34">
        <f t="shared" si="4"/>
        <v>54</v>
      </c>
      <c r="B55" s="35" t="s">
        <v>84</v>
      </c>
      <c r="C55" s="36" t="s">
        <v>12</v>
      </c>
      <c r="D55" s="37">
        <v>510106018001</v>
      </c>
      <c r="E55" s="36">
        <v>1</v>
      </c>
      <c r="F55" s="38">
        <v>482</v>
      </c>
      <c r="G55" s="38">
        <f t="shared" si="1"/>
        <v>1446</v>
      </c>
      <c r="H55" s="39">
        <f t="shared" si="2"/>
        <v>120.5</v>
      </c>
      <c r="I55" s="39">
        <f t="shared" si="3"/>
        <v>120.5000000000001</v>
      </c>
      <c r="J55" s="39" t="s">
        <v>13</v>
      </c>
      <c r="K55" s="39" t="s">
        <v>13</v>
      </c>
      <c r="L55" s="39">
        <f t="shared" si="0"/>
        <v>241.00000000000011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s="41" customFormat="1" ht="15.75" customHeight="1" x14ac:dyDescent="0.25">
      <c r="A56" s="34">
        <f t="shared" si="4"/>
        <v>55</v>
      </c>
      <c r="B56" s="35" t="s">
        <v>53</v>
      </c>
      <c r="C56" s="36" t="s">
        <v>12</v>
      </c>
      <c r="D56" s="37">
        <v>510106003001</v>
      </c>
      <c r="E56" s="36">
        <v>10</v>
      </c>
      <c r="F56" s="38">
        <v>1000</v>
      </c>
      <c r="G56" s="38">
        <f t="shared" si="1"/>
        <v>3000</v>
      </c>
      <c r="H56" s="39">
        <f t="shared" si="2"/>
        <v>250</v>
      </c>
      <c r="I56" s="39">
        <f t="shared" si="3"/>
        <v>120.5000000000001</v>
      </c>
      <c r="J56" s="39" t="s">
        <v>13</v>
      </c>
      <c r="K56" s="39" t="s">
        <v>13</v>
      </c>
      <c r="L56" s="39">
        <f t="shared" si="0"/>
        <v>370.50000000000011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s="41" customFormat="1" ht="15.75" customHeight="1" x14ac:dyDescent="0.25">
      <c r="A57" s="34">
        <f t="shared" si="4"/>
        <v>56</v>
      </c>
      <c r="B57" s="35" t="s">
        <v>85</v>
      </c>
      <c r="C57" s="36" t="s">
        <v>12</v>
      </c>
      <c r="D57" s="37">
        <v>510106023001</v>
      </c>
      <c r="E57" s="36">
        <v>4</v>
      </c>
      <c r="F57" s="38">
        <v>600</v>
      </c>
      <c r="G57" s="38">
        <f t="shared" si="1"/>
        <v>1800</v>
      </c>
      <c r="H57" s="39">
        <f t="shared" si="2"/>
        <v>150</v>
      </c>
      <c r="I57" s="39">
        <f t="shared" si="3"/>
        <v>120.5000000000001</v>
      </c>
      <c r="J57" s="39" t="s">
        <v>13</v>
      </c>
      <c r="K57" s="39" t="s">
        <v>13</v>
      </c>
      <c r="L57" s="39">
        <f t="shared" si="0"/>
        <v>270.50000000000011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s="41" customFormat="1" ht="15.75" customHeight="1" x14ac:dyDescent="0.25">
      <c r="A58" s="34">
        <f t="shared" si="4"/>
        <v>57</v>
      </c>
      <c r="B58" s="35" t="s">
        <v>45</v>
      </c>
      <c r="C58" s="36" t="s">
        <v>12</v>
      </c>
      <c r="D58" s="37">
        <v>510106191003</v>
      </c>
      <c r="E58" s="36">
        <v>1</v>
      </c>
      <c r="F58" s="38">
        <v>482</v>
      </c>
      <c r="G58" s="38">
        <f t="shared" si="1"/>
        <v>1446</v>
      </c>
      <c r="H58" s="39">
        <f t="shared" si="2"/>
        <v>120.5</v>
      </c>
      <c r="I58" s="39">
        <f t="shared" si="3"/>
        <v>120.5000000000001</v>
      </c>
      <c r="J58" s="39" t="s">
        <v>13</v>
      </c>
      <c r="K58" s="39" t="s">
        <v>13</v>
      </c>
      <c r="L58" s="39">
        <f t="shared" si="0"/>
        <v>241.00000000000011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s="41" customFormat="1" ht="15.75" customHeight="1" x14ac:dyDescent="0.25">
      <c r="A59" s="34">
        <f t="shared" si="4"/>
        <v>58</v>
      </c>
      <c r="B59" s="35" t="s">
        <v>45</v>
      </c>
      <c r="C59" s="36" t="s">
        <v>12</v>
      </c>
      <c r="D59" s="37">
        <v>510106191003</v>
      </c>
      <c r="E59" s="36">
        <v>1</v>
      </c>
      <c r="F59" s="38">
        <v>482</v>
      </c>
      <c r="G59" s="38">
        <f t="shared" si="1"/>
        <v>1446</v>
      </c>
      <c r="H59" s="39">
        <f t="shared" si="2"/>
        <v>120.5</v>
      </c>
      <c r="I59" s="39">
        <f t="shared" si="3"/>
        <v>120.5000000000001</v>
      </c>
      <c r="J59" s="39" t="s">
        <v>13</v>
      </c>
      <c r="K59" s="39" t="s">
        <v>13</v>
      </c>
      <c r="L59" s="39">
        <f t="shared" si="0"/>
        <v>241.00000000000011</v>
      </c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s="41" customFormat="1" ht="15.75" customHeight="1" x14ac:dyDescent="0.25">
      <c r="A60" s="34">
        <f t="shared" si="4"/>
        <v>59</v>
      </c>
      <c r="B60" s="35" t="s">
        <v>86</v>
      </c>
      <c r="C60" s="36" t="s">
        <v>12</v>
      </c>
      <c r="D60" s="37">
        <v>510106107003</v>
      </c>
      <c r="E60" s="36">
        <v>1</v>
      </c>
      <c r="F60" s="38">
        <v>482</v>
      </c>
      <c r="G60" s="38">
        <f t="shared" si="1"/>
        <v>1446</v>
      </c>
      <c r="H60" s="39">
        <f t="shared" si="2"/>
        <v>120.5</v>
      </c>
      <c r="I60" s="39">
        <f t="shared" si="3"/>
        <v>120.5000000000001</v>
      </c>
      <c r="J60" s="39" t="s">
        <v>13</v>
      </c>
      <c r="K60" s="39" t="s">
        <v>13</v>
      </c>
      <c r="L60" s="39">
        <f t="shared" si="0"/>
        <v>241.00000000000011</v>
      </c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s="41" customFormat="1" ht="15.75" customHeight="1" x14ac:dyDescent="0.25">
      <c r="A61" s="34">
        <f t="shared" si="4"/>
        <v>60</v>
      </c>
      <c r="B61" s="35" t="s">
        <v>87</v>
      </c>
      <c r="C61" s="36" t="s">
        <v>12</v>
      </c>
      <c r="D61" s="37">
        <v>510106105002</v>
      </c>
      <c r="E61" s="36">
        <v>6</v>
      </c>
      <c r="F61" s="38">
        <v>700</v>
      </c>
      <c r="G61" s="38">
        <f t="shared" si="1"/>
        <v>2100</v>
      </c>
      <c r="H61" s="39">
        <f t="shared" si="2"/>
        <v>175</v>
      </c>
      <c r="I61" s="39">
        <f t="shared" si="3"/>
        <v>120.5000000000001</v>
      </c>
      <c r="J61" s="39" t="s">
        <v>13</v>
      </c>
      <c r="K61" s="39" t="s">
        <v>13</v>
      </c>
      <c r="L61" s="39">
        <f t="shared" si="0"/>
        <v>295.50000000000011</v>
      </c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s="41" customFormat="1" ht="15.75" customHeight="1" x14ac:dyDescent="0.25">
      <c r="A62" s="34">
        <f t="shared" si="4"/>
        <v>61</v>
      </c>
      <c r="B62" s="35" t="s">
        <v>51</v>
      </c>
      <c r="C62" s="36" t="s">
        <v>12</v>
      </c>
      <c r="D62" s="37">
        <v>510106132002</v>
      </c>
      <c r="E62" s="36">
        <v>1</v>
      </c>
      <c r="F62" s="38">
        <v>482</v>
      </c>
      <c r="G62" s="38">
        <f t="shared" si="1"/>
        <v>1446</v>
      </c>
      <c r="H62" s="39">
        <f t="shared" si="2"/>
        <v>120.5</v>
      </c>
      <c r="I62" s="39">
        <f t="shared" si="3"/>
        <v>120.5000000000001</v>
      </c>
      <c r="J62" s="39" t="s">
        <v>13</v>
      </c>
      <c r="K62" s="39" t="s">
        <v>13</v>
      </c>
      <c r="L62" s="39">
        <f t="shared" si="0"/>
        <v>241.00000000000011</v>
      </c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s="41" customFormat="1" ht="15.75" customHeight="1" x14ac:dyDescent="0.25">
      <c r="A63" s="34">
        <f t="shared" si="4"/>
        <v>62</v>
      </c>
      <c r="B63" s="35" t="s">
        <v>88</v>
      </c>
      <c r="C63" s="36" t="s">
        <v>12</v>
      </c>
      <c r="D63" s="37">
        <v>510106110002</v>
      </c>
      <c r="E63" s="36">
        <v>1</v>
      </c>
      <c r="F63" s="38">
        <v>500</v>
      </c>
      <c r="G63" s="38">
        <f t="shared" si="1"/>
        <v>1500</v>
      </c>
      <c r="H63" s="39">
        <f t="shared" si="2"/>
        <v>125</v>
      </c>
      <c r="I63" s="39">
        <f t="shared" si="3"/>
        <v>120.5000000000001</v>
      </c>
      <c r="J63" s="39" t="s">
        <v>13</v>
      </c>
      <c r="K63" s="39" t="s">
        <v>13</v>
      </c>
      <c r="L63" s="39">
        <f t="shared" si="0"/>
        <v>245.50000000000011</v>
      </c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s="41" customFormat="1" ht="15.75" customHeight="1" x14ac:dyDescent="0.25">
      <c r="A64" s="34">
        <f t="shared" si="4"/>
        <v>63</v>
      </c>
      <c r="B64" s="35" t="s">
        <v>156</v>
      </c>
      <c r="C64" s="36" t="s">
        <v>12</v>
      </c>
      <c r="D64" s="37">
        <v>510106103002</v>
      </c>
      <c r="E64" s="36">
        <v>13</v>
      </c>
      <c r="F64" s="38">
        <v>1500</v>
      </c>
      <c r="G64" s="38">
        <f t="shared" si="1"/>
        <v>4500</v>
      </c>
      <c r="H64" s="39">
        <f t="shared" si="2"/>
        <v>375</v>
      </c>
      <c r="I64" s="39">
        <f t="shared" si="3"/>
        <v>120.5000000000001</v>
      </c>
      <c r="J64" s="39" t="s">
        <v>13</v>
      </c>
      <c r="K64" s="39" t="s">
        <v>13</v>
      </c>
      <c r="L64" s="39">
        <f t="shared" si="0"/>
        <v>495.50000000000011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s="41" customFormat="1" ht="15.75" customHeight="1" x14ac:dyDescent="0.25">
      <c r="A65" s="34">
        <f t="shared" si="4"/>
        <v>64</v>
      </c>
      <c r="B65" s="35" t="s">
        <v>51</v>
      </c>
      <c r="C65" s="36" t="s">
        <v>12</v>
      </c>
      <c r="D65" s="37">
        <v>510106132002</v>
      </c>
      <c r="E65" s="36">
        <v>1</v>
      </c>
      <c r="F65" s="38">
        <v>482</v>
      </c>
      <c r="G65" s="38">
        <f t="shared" si="1"/>
        <v>1446</v>
      </c>
      <c r="H65" s="39">
        <f t="shared" si="2"/>
        <v>120.5</v>
      </c>
      <c r="I65" s="39">
        <f t="shared" si="3"/>
        <v>120.5000000000001</v>
      </c>
      <c r="J65" s="39" t="s">
        <v>13</v>
      </c>
      <c r="K65" s="39" t="s">
        <v>13</v>
      </c>
      <c r="L65" s="39">
        <f t="shared" si="0"/>
        <v>241.00000000000011</v>
      </c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s="41" customFormat="1" ht="15.75" customHeight="1" x14ac:dyDescent="0.25">
      <c r="A66" s="34">
        <f t="shared" si="4"/>
        <v>65</v>
      </c>
      <c r="B66" s="35" t="s">
        <v>89</v>
      </c>
      <c r="C66" s="36" t="s">
        <v>12</v>
      </c>
      <c r="D66" s="37">
        <v>510106107003</v>
      </c>
      <c r="E66" s="36">
        <v>1</v>
      </c>
      <c r="F66" s="38">
        <v>482</v>
      </c>
      <c r="G66" s="38">
        <f t="shared" si="1"/>
        <v>1446</v>
      </c>
      <c r="H66" s="39">
        <f t="shared" si="2"/>
        <v>120.5</v>
      </c>
      <c r="I66" s="39">
        <f t="shared" si="3"/>
        <v>120.5000000000001</v>
      </c>
      <c r="J66" s="39" t="s">
        <v>13</v>
      </c>
      <c r="K66" s="39" t="s">
        <v>13</v>
      </c>
      <c r="L66" s="39">
        <f t="shared" ref="L66:L122" si="5">SUM(H66:K66)</f>
        <v>241.00000000000011</v>
      </c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s="41" customFormat="1" ht="15.75" customHeight="1" x14ac:dyDescent="0.25">
      <c r="A67" s="34">
        <f t="shared" si="4"/>
        <v>66</v>
      </c>
      <c r="B67" s="35" t="s">
        <v>158</v>
      </c>
      <c r="C67" s="36" t="s">
        <v>12</v>
      </c>
      <c r="D67" s="37">
        <v>510106107003</v>
      </c>
      <c r="E67" s="36">
        <v>6</v>
      </c>
      <c r="F67" s="38">
        <v>700</v>
      </c>
      <c r="G67" s="38">
        <f t="shared" ref="G67:G128" si="6">+F67*3</f>
        <v>2100</v>
      </c>
      <c r="H67" s="39">
        <f t="shared" ref="H67:H128" si="7">+F67/12*3</f>
        <v>175</v>
      </c>
      <c r="I67" s="39">
        <f t="shared" ref="I67:I128" si="8">+(40.1666666666667)*3</f>
        <v>120.5000000000001</v>
      </c>
      <c r="J67" s="39" t="s">
        <v>13</v>
      </c>
      <c r="K67" s="39" t="s">
        <v>13</v>
      </c>
      <c r="L67" s="39">
        <f t="shared" si="5"/>
        <v>295.50000000000011</v>
      </c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s="41" customFormat="1" ht="15.75" customHeight="1" x14ac:dyDescent="0.25">
      <c r="A68" s="34">
        <f t="shared" ref="A68:A131" si="9">+A67+1</f>
        <v>67</v>
      </c>
      <c r="B68" s="35" t="s">
        <v>166</v>
      </c>
      <c r="C68" s="36" t="s">
        <v>12</v>
      </c>
      <c r="D68" s="37">
        <v>510106244002</v>
      </c>
      <c r="E68" s="36">
        <v>1</v>
      </c>
      <c r="F68" s="38">
        <v>482</v>
      </c>
      <c r="G68" s="38">
        <f t="shared" si="6"/>
        <v>1446</v>
      </c>
      <c r="H68" s="39">
        <f t="shared" si="7"/>
        <v>120.5</v>
      </c>
      <c r="I68" s="39">
        <f t="shared" si="8"/>
        <v>120.5000000000001</v>
      </c>
      <c r="J68" s="39" t="s">
        <v>13</v>
      </c>
      <c r="K68" s="39" t="s">
        <v>13</v>
      </c>
      <c r="L68" s="39">
        <f t="shared" si="5"/>
        <v>241.00000000000011</v>
      </c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s="41" customFormat="1" ht="15.75" customHeight="1" x14ac:dyDescent="0.25">
      <c r="A69" s="34">
        <f t="shared" si="9"/>
        <v>68</v>
      </c>
      <c r="B69" s="35" t="s">
        <v>86</v>
      </c>
      <c r="C69" s="36" t="s">
        <v>12</v>
      </c>
      <c r="D69" s="37">
        <v>510106107003</v>
      </c>
      <c r="E69" s="36">
        <v>1</v>
      </c>
      <c r="F69" s="38">
        <v>482</v>
      </c>
      <c r="G69" s="38">
        <f t="shared" si="6"/>
        <v>1446</v>
      </c>
      <c r="H69" s="39">
        <f t="shared" si="7"/>
        <v>120.5</v>
      </c>
      <c r="I69" s="39">
        <f t="shared" si="8"/>
        <v>120.5000000000001</v>
      </c>
      <c r="J69" s="39" t="s">
        <v>13</v>
      </c>
      <c r="K69" s="39" t="s">
        <v>13</v>
      </c>
      <c r="L69" s="39">
        <f t="shared" si="5"/>
        <v>241.00000000000011</v>
      </c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s="41" customFormat="1" ht="15.75" customHeight="1" x14ac:dyDescent="0.25">
      <c r="A70" s="34">
        <f t="shared" si="9"/>
        <v>69</v>
      </c>
      <c r="B70" s="35" t="s">
        <v>91</v>
      </c>
      <c r="C70" s="36" t="s">
        <v>12</v>
      </c>
      <c r="D70" s="37">
        <v>510106030001</v>
      </c>
      <c r="E70" s="36">
        <v>5</v>
      </c>
      <c r="F70" s="38">
        <v>650</v>
      </c>
      <c r="G70" s="38">
        <f t="shared" si="6"/>
        <v>1950</v>
      </c>
      <c r="H70" s="39">
        <f t="shared" si="7"/>
        <v>162.5</v>
      </c>
      <c r="I70" s="39">
        <f t="shared" si="8"/>
        <v>120.5000000000001</v>
      </c>
      <c r="J70" s="39" t="s">
        <v>13</v>
      </c>
      <c r="K70" s="39" t="s">
        <v>13</v>
      </c>
      <c r="L70" s="39">
        <f t="shared" si="5"/>
        <v>283.00000000000011</v>
      </c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s="41" customFormat="1" ht="15.75" customHeight="1" x14ac:dyDescent="0.25">
      <c r="A71" s="34">
        <f t="shared" si="9"/>
        <v>70</v>
      </c>
      <c r="B71" s="35" t="s">
        <v>159</v>
      </c>
      <c r="C71" s="36" t="s">
        <v>12</v>
      </c>
      <c r="D71" s="37">
        <v>510106108002</v>
      </c>
      <c r="E71" s="36">
        <v>1</v>
      </c>
      <c r="F71" s="38">
        <v>482</v>
      </c>
      <c r="G71" s="38">
        <f t="shared" si="6"/>
        <v>1446</v>
      </c>
      <c r="H71" s="39">
        <f t="shared" si="7"/>
        <v>120.5</v>
      </c>
      <c r="I71" s="39">
        <f t="shared" si="8"/>
        <v>120.5000000000001</v>
      </c>
      <c r="J71" s="39" t="s">
        <v>13</v>
      </c>
      <c r="K71" s="39" t="s">
        <v>13</v>
      </c>
      <c r="L71" s="39">
        <f t="shared" si="5"/>
        <v>241.00000000000011</v>
      </c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s="41" customFormat="1" ht="15.75" customHeight="1" x14ac:dyDescent="0.25">
      <c r="A72" s="34">
        <f t="shared" si="9"/>
        <v>71</v>
      </c>
      <c r="B72" s="35" t="s">
        <v>45</v>
      </c>
      <c r="C72" s="36" t="s">
        <v>12</v>
      </c>
      <c r="D72" s="37">
        <v>510106191003</v>
      </c>
      <c r="E72" s="36">
        <v>1</v>
      </c>
      <c r="F72" s="38">
        <v>482</v>
      </c>
      <c r="G72" s="38">
        <f t="shared" si="6"/>
        <v>1446</v>
      </c>
      <c r="H72" s="39">
        <f t="shared" si="7"/>
        <v>120.5</v>
      </c>
      <c r="I72" s="39">
        <f t="shared" si="8"/>
        <v>120.5000000000001</v>
      </c>
      <c r="J72" s="39" t="s">
        <v>13</v>
      </c>
      <c r="K72" s="39" t="s">
        <v>13</v>
      </c>
      <c r="L72" s="39">
        <f t="shared" si="5"/>
        <v>241.00000000000011</v>
      </c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s="41" customFormat="1" ht="15.75" customHeight="1" x14ac:dyDescent="0.25">
      <c r="A73" s="34">
        <f t="shared" si="9"/>
        <v>72</v>
      </c>
      <c r="B73" s="35" t="s">
        <v>45</v>
      </c>
      <c r="C73" s="36" t="s">
        <v>12</v>
      </c>
      <c r="D73" s="37">
        <v>510106191003</v>
      </c>
      <c r="E73" s="36">
        <v>1</v>
      </c>
      <c r="F73" s="38">
        <v>482</v>
      </c>
      <c r="G73" s="38">
        <f t="shared" si="6"/>
        <v>1446</v>
      </c>
      <c r="H73" s="39">
        <f t="shared" si="7"/>
        <v>120.5</v>
      </c>
      <c r="I73" s="39">
        <f t="shared" si="8"/>
        <v>120.5000000000001</v>
      </c>
      <c r="J73" s="39" t="s">
        <v>13</v>
      </c>
      <c r="K73" s="39" t="s">
        <v>13</v>
      </c>
      <c r="L73" s="39">
        <f t="shared" si="5"/>
        <v>241.00000000000011</v>
      </c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s="41" customFormat="1" ht="15.75" customHeight="1" x14ac:dyDescent="0.25">
      <c r="A74" s="34">
        <f t="shared" si="9"/>
        <v>73</v>
      </c>
      <c r="B74" s="35" t="s">
        <v>92</v>
      </c>
      <c r="C74" s="36" t="s">
        <v>12</v>
      </c>
      <c r="D74" s="37">
        <v>510106104002</v>
      </c>
      <c r="E74" s="36">
        <v>1</v>
      </c>
      <c r="F74" s="38">
        <v>482</v>
      </c>
      <c r="G74" s="38">
        <f t="shared" si="6"/>
        <v>1446</v>
      </c>
      <c r="H74" s="39">
        <f t="shared" si="7"/>
        <v>120.5</v>
      </c>
      <c r="I74" s="39">
        <f t="shared" si="8"/>
        <v>120.5000000000001</v>
      </c>
      <c r="J74" s="39" t="s">
        <v>13</v>
      </c>
      <c r="K74" s="39" t="s">
        <v>13</v>
      </c>
      <c r="L74" s="39">
        <f t="shared" si="5"/>
        <v>241.00000000000011</v>
      </c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s="41" customFormat="1" ht="15.75" customHeight="1" x14ac:dyDescent="0.25">
      <c r="A75" s="34">
        <f t="shared" si="9"/>
        <v>74</v>
      </c>
      <c r="B75" s="35" t="s">
        <v>163</v>
      </c>
      <c r="C75" s="36" t="s">
        <v>12</v>
      </c>
      <c r="D75" s="37">
        <v>510106139001</v>
      </c>
      <c r="E75" s="36">
        <v>1</v>
      </c>
      <c r="F75" s="38">
        <v>482</v>
      </c>
      <c r="G75" s="38">
        <f t="shared" si="6"/>
        <v>1446</v>
      </c>
      <c r="H75" s="39">
        <f t="shared" si="7"/>
        <v>120.5</v>
      </c>
      <c r="I75" s="39">
        <f t="shared" si="8"/>
        <v>120.5000000000001</v>
      </c>
      <c r="J75" s="39" t="s">
        <v>13</v>
      </c>
      <c r="K75" s="39" t="s">
        <v>13</v>
      </c>
      <c r="L75" s="39">
        <f t="shared" si="5"/>
        <v>241.00000000000011</v>
      </c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s="41" customFormat="1" ht="15.75" customHeight="1" x14ac:dyDescent="0.25">
      <c r="A76" s="34">
        <f t="shared" si="9"/>
        <v>75</v>
      </c>
      <c r="B76" s="35" t="s">
        <v>167</v>
      </c>
      <c r="C76" s="36" t="s">
        <v>12</v>
      </c>
      <c r="D76" s="37">
        <v>510106119001</v>
      </c>
      <c r="E76" s="36">
        <v>1</v>
      </c>
      <c r="F76" s="38">
        <v>482</v>
      </c>
      <c r="G76" s="38">
        <f t="shared" si="6"/>
        <v>1446</v>
      </c>
      <c r="H76" s="39">
        <f t="shared" si="7"/>
        <v>120.5</v>
      </c>
      <c r="I76" s="39">
        <f t="shared" si="8"/>
        <v>120.5000000000001</v>
      </c>
      <c r="J76" s="39" t="s">
        <v>13</v>
      </c>
      <c r="K76" s="39" t="s">
        <v>13</v>
      </c>
      <c r="L76" s="39">
        <f t="shared" si="5"/>
        <v>241.00000000000011</v>
      </c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s="41" customFormat="1" ht="15.75" customHeight="1" x14ac:dyDescent="0.25">
      <c r="A77" s="34">
        <f t="shared" si="9"/>
        <v>76</v>
      </c>
      <c r="B77" s="35" t="s">
        <v>111</v>
      </c>
      <c r="C77" s="36" t="s">
        <v>12</v>
      </c>
      <c r="D77" s="37">
        <v>510106044001</v>
      </c>
      <c r="E77" s="36">
        <v>4</v>
      </c>
      <c r="F77" s="38">
        <v>600</v>
      </c>
      <c r="G77" s="38">
        <f t="shared" si="6"/>
        <v>1800</v>
      </c>
      <c r="H77" s="39">
        <f t="shared" si="7"/>
        <v>150</v>
      </c>
      <c r="I77" s="39">
        <f t="shared" si="8"/>
        <v>120.5000000000001</v>
      </c>
      <c r="J77" s="39" t="s">
        <v>13</v>
      </c>
      <c r="K77" s="39" t="s">
        <v>13</v>
      </c>
      <c r="L77" s="39">
        <f t="shared" si="5"/>
        <v>270.50000000000011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s="41" customFormat="1" ht="15.75" customHeight="1" x14ac:dyDescent="0.25">
      <c r="A78" s="34">
        <f t="shared" si="9"/>
        <v>77</v>
      </c>
      <c r="B78" s="35" t="s">
        <v>93</v>
      </c>
      <c r="C78" s="36" t="s">
        <v>12</v>
      </c>
      <c r="D78" s="37">
        <v>510106103002</v>
      </c>
      <c r="E78" s="36">
        <v>20</v>
      </c>
      <c r="F78" s="38">
        <v>3300</v>
      </c>
      <c r="G78" s="38">
        <f t="shared" si="6"/>
        <v>9900</v>
      </c>
      <c r="H78" s="39">
        <f t="shared" si="7"/>
        <v>825</v>
      </c>
      <c r="I78" s="39">
        <f t="shared" si="8"/>
        <v>120.5000000000001</v>
      </c>
      <c r="J78" s="39" t="s">
        <v>13</v>
      </c>
      <c r="K78" s="39" t="s">
        <v>13</v>
      </c>
      <c r="L78" s="39">
        <f t="shared" si="5"/>
        <v>945.50000000000011</v>
      </c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s="41" customFormat="1" ht="15.75" customHeight="1" x14ac:dyDescent="0.25">
      <c r="A79" s="34">
        <f t="shared" si="9"/>
        <v>78</v>
      </c>
      <c r="B79" s="35" t="s">
        <v>48</v>
      </c>
      <c r="C79" s="36" t="s">
        <v>12</v>
      </c>
      <c r="D79" s="37">
        <v>510106106001</v>
      </c>
      <c r="E79" s="36">
        <v>10</v>
      </c>
      <c r="F79" s="38">
        <v>1050</v>
      </c>
      <c r="G79" s="38">
        <f t="shared" si="6"/>
        <v>3150</v>
      </c>
      <c r="H79" s="39">
        <f t="shared" si="7"/>
        <v>262.5</v>
      </c>
      <c r="I79" s="39">
        <f t="shared" si="8"/>
        <v>120.5000000000001</v>
      </c>
      <c r="J79" s="39" t="s">
        <v>13</v>
      </c>
      <c r="K79" s="39" t="s">
        <v>13</v>
      </c>
      <c r="L79" s="39">
        <f t="shared" si="5"/>
        <v>383.00000000000011</v>
      </c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s="41" customFormat="1" ht="15.75" customHeight="1" x14ac:dyDescent="0.25">
      <c r="A80" s="34">
        <f t="shared" si="9"/>
        <v>79</v>
      </c>
      <c r="B80" s="35" t="s">
        <v>94</v>
      </c>
      <c r="C80" s="36" t="s">
        <v>12</v>
      </c>
      <c r="D80" s="37">
        <v>510106110002</v>
      </c>
      <c r="E80" s="36">
        <v>7</v>
      </c>
      <c r="F80" s="38">
        <v>750</v>
      </c>
      <c r="G80" s="38">
        <f t="shared" si="6"/>
        <v>2250</v>
      </c>
      <c r="H80" s="39">
        <f t="shared" si="7"/>
        <v>187.5</v>
      </c>
      <c r="I80" s="39">
        <f t="shared" si="8"/>
        <v>120.5000000000001</v>
      </c>
      <c r="J80" s="39" t="s">
        <v>13</v>
      </c>
      <c r="K80" s="39" t="s">
        <v>13</v>
      </c>
      <c r="L80" s="39">
        <f t="shared" si="5"/>
        <v>308.00000000000011</v>
      </c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s="41" customFormat="1" ht="15.75" customHeight="1" x14ac:dyDescent="0.25">
      <c r="A81" s="34">
        <f t="shared" si="9"/>
        <v>80</v>
      </c>
      <c r="B81" s="35" t="s">
        <v>50</v>
      </c>
      <c r="C81" s="36" t="s">
        <v>12</v>
      </c>
      <c r="D81" s="37">
        <v>510106028001</v>
      </c>
      <c r="E81" s="36">
        <v>10</v>
      </c>
      <c r="F81" s="38">
        <v>1000</v>
      </c>
      <c r="G81" s="38">
        <f t="shared" si="6"/>
        <v>3000</v>
      </c>
      <c r="H81" s="39">
        <f t="shared" si="7"/>
        <v>250</v>
      </c>
      <c r="I81" s="39">
        <f t="shared" si="8"/>
        <v>120.5000000000001</v>
      </c>
      <c r="J81" s="39" t="s">
        <v>13</v>
      </c>
      <c r="K81" s="39" t="s">
        <v>13</v>
      </c>
      <c r="L81" s="39">
        <f t="shared" si="5"/>
        <v>370.50000000000011</v>
      </c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s="41" customFormat="1" ht="15.75" customHeight="1" x14ac:dyDescent="0.25">
      <c r="A82" s="34">
        <f t="shared" si="9"/>
        <v>81</v>
      </c>
      <c r="B82" s="35" t="s">
        <v>95</v>
      </c>
      <c r="C82" s="36" t="s">
        <v>12</v>
      </c>
      <c r="D82" s="37">
        <v>510106106001</v>
      </c>
      <c r="E82" s="36">
        <v>12</v>
      </c>
      <c r="F82" s="38">
        <v>1250</v>
      </c>
      <c r="G82" s="38">
        <f t="shared" si="6"/>
        <v>3750</v>
      </c>
      <c r="H82" s="39">
        <f t="shared" si="7"/>
        <v>312.5</v>
      </c>
      <c r="I82" s="39">
        <f t="shared" si="8"/>
        <v>120.5000000000001</v>
      </c>
      <c r="J82" s="39" t="s">
        <v>13</v>
      </c>
      <c r="K82" s="39" t="s">
        <v>13</v>
      </c>
      <c r="L82" s="39">
        <f t="shared" si="5"/>
        <v>433.00000000000011</v>
      </c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s="41" customFormat="1" ht="15.75" customHeight="1" x14ac:dyDescent="0.25">
      <c r="A83" s="34">
        <f t="shared" si="9"/>
        <v>82</v>
      </c>
      <c r="B83" s="35" t="s">
        <v>96</v>
      </c>
      <c r="C83" s="36" t="s">
        <v>12</v>
      </c>
      <c r="D83" s="37">
        <v>510106028001</v>
      </c>
      <c r="E83" s="36">
        <v>1</v>
      </c>
      <c r="F83" s="38">
        <v>482</v>
      </c>
      <c r="G83" s="38">
        <f t="shared" si="6"/>
        <v>1446</v>
      </c>
      <c r="H83" s="39">
        <f t="shared" si="7"/>
        <v>120.5</v>
      </c>
      <c r="I83" s="39">
        <f t="shared" si="8"/>
        <v>120.5000000000001</v>
      </c>
      <c r="J83" s="39" t="s">
        <v>13</v>
      </c>
      <c r="K83" s="39" t="s">
        <v>13</v>
      </c>
      <c r="L83" s="39">
        <f t="shared" si="5"/>
        <v>241.00000000000011</v>
      </c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s="41" customFormat="1" ht="15.75" customHeight="1" x14ac:dyDescent="0.25">
      <c r="A84" s="34">
        <f t="shared" si="9"/>
        <v>83</v>
      </c>
      <c r="B84" s="35" t="s">
        <v>45</v>
      </c>
      <c r="C84" s="36" t="s">
        <v>12</v>
      </c>
      <c r="D84" s="37">
        <v>510106191003</v>
      </c>
      <c r="E84" s="36">
        <v>1</v>
      </c>
      <c r="F84" s="38">
        <v>482</v>
      </c>
      <c r="G84" s="38">
        <f t="shared" si="6"/>
        <v>1446</v>
      </c>
      <c r="H84" s="39">
        <f t="shared" si="7"/>
        <v>120.5</v>
      </c>
      <c r="I84" s="39">
        <f t="shared" si="8"/>
        <v>120.5000000000001</v>
      </c>
      <c r="J84" s="39" t="s">
        <v>13</v>
      </c>
      <c r="K84" s="39" t="s">
        <v>13</v>
      </c>
      <c r="L84" s="39">
        <f t="shared" si="5"/>
        <v>241.00000000000011</v>
      </c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s="41" customFormat="1" ht="15.75" customHeight="1" x14ac:dyDescent="0.25">
      <c r="A85" s="34">
        <f t="shared" si="9"/>
        <v>84</v>
      </c>
      <c r="B85" s="35" t="s">
        <v>98</v>
      </c>
      <c r="C85" s="36" t="s">
        <v>12</v>
      </c>
      <c r="D85" s="37">
        <v>510106108002</v>
      </c>
      <c r="E85" s="36">
        <v>1</v>
      </c>
      <c r="F85" s="38">
        <v>500</v>
      </c>
      <c r="G85" s="38">
        <f t="shared" si="6"/>
        <v>1500</v>
      </c>
      <c r="H85" s="39">
        <f t="shared" si="7"/>
        <v>125</v>
      </c>
      <c r="I85" s="39">
        <f t="shared" si="8"/>
        <v>120.5000000000001</v>
      </c>
      <c r="J85" s="39" t="s">
        <v>13</v>
      </c>
      <c r="K85" s="39" t="s">
        <v>13</v>
      </c>
      <c r="L85" s="39">
        <f t="shared" si="5"/>
        <v>245.50000000000011</v>
      </c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s="41" customFormat="1" ht="15.75" customHeight="1" x14ac:dyDescent="0.25">
      <c r="A86" s="34">
        <f t="shared" si="9"/>
        <v>85</v>
      </c>
      <c r="B86" s="35" t="s">
        <v>99</v>
      </c>
      <c r="C86" s="36" t="s">
        <v>12</v>
      </c>
      <c r="D86" s="37">
        <v>510106106001</v>
      </c>
      <c r="E86" s="36">
        <v>6</v>
      </c>
      <c r="F86" s="38">
        <v>700</v>
      </c>
      <c r="G86" s="38">
        <f t="shared" si="6"/>
        <v>2100</v>
      </c>
      <c r="H86" s="39">
        <f t="shared" si="7"/>
        <v>175</v>
      </c>
      <c r="I86" s="39">
        <f t="shared" si="8"/>
        <v>120.5000000000001</v>
      </c>
      <c r="J86" s="39" t="s">
        <v>13</v>
      </c>
      <c r="K86" s="39" t="s">
        <v>13</v>
      </c>
      <c r="L86" s="39">
        <f t="shared" si="5"/>
        <v>295.50000000000011</v>
      </c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s="41" customFormat="1" ht="15.75" customHeight="1" x14ac:dyDescent="0.25">
      <c r="A87" s="34">
        <f t="shared" si="9"/>
        <v>86</v>
      </c>
      <c r="B87" s="35" t="s">
        <v>166</v>
      </c>
      <c r="C87" s="36" t="s">
        <v>12</v>
      </c>
      <c r="D87" s="37">
        <v>510106244002</v>
      </c>
      <c r="E87" s="36">
        <v>1</v>
      </c>
      <c r="F87" s="38">
        <v>482</v>
      </c>
      <c r="G87" s="38">
        <f t="shared" si="6"/>
        <v>1446</v>
      </c>
      <c r="H87" s="39">
        <f t="shared" si="7"/>
        <v>120.5</v>
      </c>
      <c r="I87" s="39">
        <f t="shared" si="8"/>
        <v>120.5000000000001</v>
      </c>
      <c r="J87" s="39" t="s">
        <v>13</v>
      </c>
      <c r="K87" s="39" t="s">
        <v>13</v>
      </c>
      <c r="L87" s="39">
        <f t="shared" si="5"/>
        <v>241.00000000000011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s="41" customFormat="1" ht="15.75" customHeight="1" x14ac:dyDescent="0.25">
      <c r="A88" s="34">
        <f t="shared" si="9"/>
        <v>87</v>
      </c>
      <c r="B88" s="35" t="s">
        <v>100</v>
      </c>
      <c r="C88" s="36" t="s">
        <v>12</v>
      </c>
      <c r="D88" s="37">
        <v>510106104002</v>
      </c>
      <c r="E88" s="36">
        <v>15</v>
      </c>
      <c r="F88" s="38">
        <v>2000</v>
      </c>
      <c r="G88" s="38">
        <f t="shared" si="6"/>
        <v>6000</v>
      </c>
      <c r="H88" s="39">
        <f t="shared" si="7"/>
        <v>500</v>
      </c>
      <c r="I88" s="39">
        <f t="shared" si="8"/>
        <v>120.5000000000001</v>
      </c>
      <c r="J88" s="39" t="s">
        <v>13</v>
      </c>
      <c r="K88" s="39" t="s">
        <v>13</v>
      </c>
      <c r="L88" s="39">
        <f t="shared" si="5"/>
        <v>620.50000000000011</v>
      </c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s="41" customFormat="1" ht="15.75" customHeight="1" x14ac:dyDescent="0.25">
      <c r="A89" s="34">
        <f t="shared" si="9"/>
        <v>88</v>
      </c>
      <c r="B89" s="35" t="s">
        <v>101</v>
      </c>
      <c r="C89" s="36" t="s">
        <v>12</v>
      </c>
      <c r="D89" s="37">
        <v>510106117003</v>
      </c>
      <c r="E89" s="36">
        <v>1</v>
      </c>
      <c r="F89" s="38">
        <v>482</v>
      </c>
      <c r="G89" s="38">
        <f t="shared" si="6"/>
        <v>1446</v>
      </c>
      <c r="H89" s="39">
        <f t="shared" si="7"/>
        <v>120.5</v>
      </c>
      <c r="I89" s="39">
        <f t="shared" si="8"/>
        <v>120.5000000000001</v>
      </c>
      <c r="J89" s="39" t="s">
        <v>13</v>
      </c>
      <c r="K89" s="39" t="s">
        <v>13</v>
      </c>
      <c r="L89" s="39">
        <f t="shared" si="5"/>
        <v>241.00000000000011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s="41" customFormat="1" ht="15.75" customHeight="1" x14ac:dyDescent="0.25">
      <c r="A90" s="34">
        <f t="shared" si="9"/>
        <v>89</v>
      </c>
      <c r="B90" s="35" t="s">
        <v>48</v>
      </c>
      <c r="C90" s="36" t="s">
        <v>12</v>
      </c>
      <c r="D90" s="37">
        <v>510106106001</v>
      </c>
      <c r="E90" s="36">
        <v>7</v>
      </c>
      <c r="F90" s="38">
        <v>800</v>
      </c>
      <c r="G90" s="38">
        <f t="shared" si="6"/>
        <v>2400</v>
      </c>
      <c r="H90" s="39">
        <f t="shared" si="7"/>
        <v>200</v>
      </c>
      <c r="I90" s="39">
        <f t="shared" si="8"/>
        <v>120.5000000000001</v>
      </c>
      <c r="J90" s="39" t="s">
        <v>13</v>
      </c>
      <c r="K90" s="39" t="s">
        <v>13</v>
      </c>
      <c r="L90" s="39">
        <f t="shared" si="5"/>
        <v>320.50000000000011</v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s="41" customFormat="1" ht="15.75" customHeight="1" x14ac:dyDescent="0.25">
      <c r="A91" s="34">
        <f t="shared" si="9"/>
        <v>90</v>
      </c>
      <c r="B91" s="35" t="s">
        <v>45</v>
      </c>
      <c r="C91" s="36" t="s">
        <v>12</v>
      </c>
      <c r="D91" s="37">
        <v>510106191003</v>
      </c>
      <c r="E91" s="36">
        <v>1</v>
      </c>
      <c r="F91" s="38">
        <v>482</v>
      </c>
      <c r="G91" s="38">
        <f t="shared" si="6"/>
        <v>1446</v>
      </c>
      <c r="H91" s="39">
        <f t="shared" si="7"/>
        <v>120.5</v>
      </c>
      <c r="I91" s="39">
        <f t="shared" si="8"/>
        <v>120.5000000000001</v>
      </c>
      <c r="J91" s="39" t="s">
        <v>13</v>
      </c>
      <c r="K91" s="39" t="s">
        <v>13</v>
      </c>
      <c r="L91" s="39">
        <f t="shared" si="5"/>
        <v>241.00000000000011</v>
      </c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s="41" customFormat="1" ht="15.75" customHeight="1" x14ac:dyDescent="0.25">
      <c r="A92" s="34">
        <f t="shared" si="9"/>
        <v>91</v>
      </c>
      <c r="B92" s="35" t="s">
        <v>103</v>
      </c>
      <c r="C92" s="36" t="s">
        <v>12</v>
      </c>
      <c r="D92" s="37">
        <v>510106107003</v>
      </c>
      <c r="E92" s="36">
        <v>8</v>
      </c>
      <c r="F92" s="38">
        <v>850</v>
      </c>
      <c r="G92" s="38">
        <f t="shared" si="6"/>
        <v>2550</v>
      </c>
      <c r="H92" s="39">
        <f t="shared" si="7"/>
        <v>212.5</v>
      </c>
      <c r="I92" s="39">
        <f t="shared" si="8"/>
        <v>120.5000000000001</v>
      </c>
      <c r="J92" s="39" t="s">
        <v>13</v>
      </c>
      <c r="K92" s="39" t="s">
        <v>13</v>
      </c>
      <c r="L92" s="39">
        <f t="shared" si="5"/>
        <v>333.00000000000011</v>
      </c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s="41" customFormat="1" ht="15.75" customHeight="1" x14ac:dyDescent="0.25">
      <c r="A93" s="34">
        <f t="shared" si="9"/>
        <v>92</v>
      </c>
      <c r="B93" s="35" t="s">
        <v>56</v>
      </c>
      <c r="C93" s="36" t="s">
        <v>12</v>
      </c>
      <c r="D93" s="37">
        <v>510106107003</v>
      </c>
      <c r="E93" s="36">
        <v>1</v>
      </c>
      <c r="F93" s="38">
        <v>482</v>
      </c>
      <c r="G93" s="38">
        <f t="shared" si="6"/>
        <v>1446</v>
      </c>
      <c r="H93" s="39">
        <f t="shared" si="7"/>
        <v>120.5</v>
      </c>
      <c r="I93" s="39">
        <f t="shared" si="8"/>
        <v>120.5000000000001</v>
      </c>
      <c r="J93" s="39" t="s">
        <v>13</v>
      </c>
      <c r="K93" s="39" t="s">
        <v>13</v>
      </c>
      <c r="L93" s="39">
        <f t="shared" si="5"/>
        <v>241.00000000000011</v>
      </c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s="41" customFormat="1" ht="15.75" customHeight="1" x14ac:dyDescent="0.25">
      <c r="A94" s="34">
        <f t="shared" si="9"/>
        <v>93</v>
      </c>
      <c r="B94" s="35" t="s">
        <v>52</v>
      </c>
      <c r="C94" s="36" t="s">
        <v>12</v>
      </c>
      <c r="D94" s="37">
        <v>510106020001</v>
      </c>
      <c r="E94" s="36">
        <v>7</v>
      </c>
      <c r="F94" s="38">
        <v>800</v>
      </c>
      <c r="G94" s="38">
        <f t="shared" si="6"/>
        <v>2400</v>
      </c>
      <c r="H94" s="39">
        <f t="shared" si="7"/>
        <v>200</v>
      </c>
      <c r="I94" s="39">
        <f t="shared" si="8"/>
        <v>120.5000000000001</v>
      </c>
      <c r="J94" s="39" t="s">
        <v>13</v>
      </c>
      <c r="K94" s="39" t="s">
        <v>13</v>
      </c>
      <c r="L94" s="39">
        <f t="shared" si="5"/>
        <v>320.50000000000011</v>
      </c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s="41" customFormat="1" ht="15.75" customHeight="1" x14ac:dyDescent="0.25">
      <c r="A95" s="34">
        <f t="shared" si="9"/>
        <v>94</v>
      </c>
      <c r="B95" s="35" t="s">
        <v>105</v>
      </c>
      <c r="C95" s="36" t="s">
        <v>12</v>
      </c>
      <c r="D95" s="37">
        <v>510106182001</v>
      </c>
      <c r="E95" s="36">
        <v>1</v>
      </c>
      <c r="F95" s="38">
        <v>482</v>
      </c>
      <c r="G95" s="38">
        <f t="shared" si="6"/>
        <v>1446</v>
      </c>
      <c r="H95" s="39">
        <f t="shared" si="7"/>
        <v>120.5</v>
      </c>
      <c r="I95" s="39">
        <f t="shared" si="8"/>
        <v>120.5000000000001</v>
      </c>
      <c r="J95" s="39" t="s">
        <v>13</v>
      </c>
      <c r="K95" s="39" t="s">
        <v>13</v>
      </c>
      <c r="L95" s="39">
        <f t="shared" si="5"/>
        <v>241.00000000000011</v>
      </c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s="41" customFormat="1" ht="15.75" customHeight="1" x14ac:dyDescent="0.25">
      <c r="A96" s="34">
        <f t="shared" si="9"/>
        <v>95</v>
      </c>
      <c r="B96" s="35" t="s">
        <v>106</v>
      </c>
      <c r="C96" s="36" t="s">
        <v>12</v>
      </c>
      <c r="D96" s="37">
        <v>510106132002</v>
      </c>
      <c r="E96" s="36">
        <v>7</v>
      </c>
      <c r="F96" s="38">
        <v>800</v>
      </c>
      <c r="G96" s="38">
        <f t="shared" si="6"/>
        <v>2400</v>
      </c>
      <c r="H96" s="39">
        <f t="shared" si="7"/>
        <v>200</v>
      </c>
      <c r="I96" s="39">
        <f t="shared" si="8"/>
        <v>120.5000000000001</v>
      </c>
      <c r="J96" s="39" t="s">
        <v>13</v>
      </c>
      <c r="K96" s="39" t="s">
        <v>13</v>
      </c>
      <c r="L96" s="39">
        <f t="shared" si="5"/>
        <v>320.50000000000011</v>
      </c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s="41" customFormat="1" ht="15.75" customHeight="1" x14ac:dyDescent="0.25">
      <c r="A97" s="34">
        <f t="shared" si="9"/>
        <v>96</v>
      </c>
      <c r="B97" s="35" t="s">
        <v>45</v>
      </c>
      <c r="C97" s="36" t="s">
        <v>12</v>
      </c>
      <c r="D97" s="37">
        <v>510106191003</v>
      </c>
      <c r="E97" s="36">
        <v>1</v>
      </c>
      <c r="F97" s="38">
        <v>482</v>
      </c>
      <c r="G97" s="38">
        <f t="shared" si="6"/>
        <v>1446</v>
      </c>
      <c r="H97" s="39">
        <f t="shared" si="7"/>
        <v>120.5</v>
      </c>
      <c r="I97" s="39">
        <f t="shared" si="8"/>
        <v>120.5000000000001</v>
      </c>
      <c r="J97" s="39" t="s">
        <v>13</v>
      </c>
      <c r="K97" s="39" t="s">
        <v>13</v>
      </c>
      <c r="L97" s="39">
        <f t="shared" si="5"/>
        <v>241.00000000000011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s="41" customFormat="1" ht="15.75" customHeight="1" x14ac:dyDescent="0.25">
      <c r="A98" s="34">
        <f t="shared" si="9"/>
        <v>97</v>
      </c>
      <c r="B98" s="35" t="s">
        <v>91</v>
      </c>
      <c r="C98" s="36" t="s">
        <v>12</v>
      </c>
      <c r="D98" s="37">
        <v>510106030001</v>
      </c>
      <c r="E98" s="36">
        <v>4</v>
      </c>
      <c r="F98" s="38">
        <v>600</v>
      </c>
      <c r="G98" s="38">
        <f t="shared" si="6"/>
        <v>1800</v>
      </c>
      <c r="H98" s="39">
        <f t="shared" si="7"/>
        <v>150</v>
      </c>
      <c r="I98" s="39">
        <f t="shared" si="8"/>
        <v>120.5000000000001</v>
      </c>
      <c r="J98" s="39" t="s">
        <v>13</v>
      </c>
      <c r="K98" s="39" t="s">
        <v>13</v>
      </c>
      <c r="L98" s="39">
        <f t="shared" si="5"/>
        <v>270.50000000000011</v>
      </c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s="41" customFormat="1" ht="15.75" customHeight="1" x14ac:dyDescent="0.25">
      <c r="A99" s="34">
        <f t="shared" si="9"/>
        <v>98</v>
      </c>
      <c r="B99" s="35" t="s">
        <v>52</v>
      </c>
      <c r="C99" s="36" t="s">
        <v>12</v>
      </c>
      <c r="D99" s="37">
        <v>510106020001</v>
      </c>
      <c r="E99" s="36">
        <v>8</v>
      </c>
      <c r="F99" s="38">
        <v>850</v>
      </c>
      <c r="G99" s="38">
        <f t="shared" si="6"/>
        <v>2550</v>
      </c>
      <c r="H99" s="39">
        <f t="shared" si="7"/>
        <v>212.5</v>
      </c>
      <c r="I99" s="39">
        <f t="shared" si="8"/>
        <v>120.5000000000001</v>
      </c>
      <c r="J99" s="39" t="s">
        <v>13</v>
      </c>
      <c r="K99" s="39" t="s">
        <v>13</v>
      </c>
      <c r="L99" s="39">
        <f t="shared" si="5"/>
        <v>333.00000000000011</v>
      </c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s="41" customFormat="1" ht="15.75" customHeight="1" x14ac:dyDescent="0.25">
      <c r="A100" s="34">
        <f t="shared" si="9"/>
        <v>99</v>
      </c>
      <c r="B100" s="35" t="s">
        <v>107</v>
      </c>
      <c r="C100" s="36" t="s">
        <v>12</v>
      </c>
      <c r="D100" s="37">
        <v>510106104002</v>
      </c>
      <c r="E100" s="36">
        <v>1</v>
      </c>
      <c r="F100" s="38">
        <v>500</v>
      </c>
      <c r="G100" s="38">
        <f t="shared" si="6"/>
        <v>1500</v>
      </c>
      <c r="H100" s="39">
        <f t="shared" si="7"/>
        <v>125</v>
      </c>
      <c r="I100" s="39">
        <f t="shared" si="8"/>
        <v>120.5000000000001</v>
      </c>
      <c r="J100" s="39" t="s">
        <v>13</v>
      </c>
      <c r="K100" s="39" t="s">
        <v>13</v>
      </c>
      <c r="L100" s="39">
        <f t="shared" si="5"/>
        <v>245.50000000000011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s="41" customFormat="1" ht="15.75" customHeight="1" x14ac:dyDescent="0.25">
      <c r="A101" s="34">
        <f t="shared" si="9"/>
        <v>100</v>
      </c>
      <c r="B101" s="35" t="s">
        <v>108</v>
      </c>
      <c r="C101" s="36" t="s">
        <v>12</v>
      </c>
      <c r="D101" s="37">
        <v>510106012001</v>
      </c>
      <c r="E101" s="36">
        <v>1</v>
      </c>
      <c r="F101" s="38">
        <v>482</v>
      </c>
      <c r="G101" s="38">
        <f t="shared" si="6"/>
        <v>1446</v>
      </c>
      <c r="H101" s="39">
        <f t="shared" si="7"/>
        <v>120.5</v>
      </c>
      <c r="I101" s="39">
        <f t="shared" si="8"/>
        <v>120.5000000000001</v>
      </c>
      <c r="J101" s="39" t="s">
        <v>13</v>
      </c>
      <c r="K101" s="39" t="s">
        <v>13</v>
      </c>
      <c r="L101" s="39">
        <f t="shared" si="5"/>
        <v>241.00000000000011</v>
      </c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s="41" customFormat="1" ht="15.75" customHeight="1" x14ac:dyDescent="0.25">
      <c r="A102" s="34">
        <f t="shared" si="9"/>
        <v>101</v>
      </c>
      <c r="B102" s="35" t="s">
        <v>109</v>
      </c>
      <c r="C102" s="36" t="s">
        <v>12</v>
      </c>
      <c r="D102" s="37">
        <v>510106013001</v>
      </c>
      <c r="E102" s="36">
        <v>12</v>
      </c>
      <c r="F102" s="38">
        <v>1400</v>
      </c>
      <c r="G102" s="38">
        <f t="shared" si="6"/>
        <v>4200</v>
      </c>
      <c r="H102" s="39">
        <f t="shared" si="7"/>
        <v>350</v>
      </c>
      <c r="I102" s="39">
        <f t="shared" si="8"/>
        <v>120.5000000000001</v>
      </c>
      <c r="J102" s="39" t="s">
        <v>13</v>
      </c>
      <c r="K102" s="39" t="s">
        <v>13</v>
      </c>
      <c r="L102" s="39">
        <f t="shared" si="5"/>
        <v>470.50000000000011</v>
      </c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s="41" customFormat="1" ht="15.75" customHeight="1" x14ac:dyDescent="0.25">
      <c r="A103" s="34">
        <f t="shared" si="9"/>
        <v>102</v>
      </c>
      <c r="B103" s="35" t="s">
        <v>45</v>
      </c>
      <c r="C103" s="36" t="s">
        <v>12</v>
      </c>
      <c r="D103" s="37">
        <v>510106191003</v>
      </c>
      <c r="E103" s="36">
        <v>1</v>
      </c>
      <c r="F103" s="38">
        <v>482</v>
      </c>
      <c r="G103" s="38">
        <f t="shared" si="6"/>
        <v>1446</v>
      </c>
      <c r="H103" s="39">
        <f t="shared" si="7"/>
        <v>120.5</v>
      </c>
      <c r="I103" s="39">
        <f t="shared" si="8"/>
        <v>120.5000000000001</v>
      </c>
      <c r="J103" s="39" t="s">
        <v>13</v>
      </c>
      <c r="K103" s="39" t="s">
        <v>13</v>
      </c>
      <c r="L103" s="39">
        <f t="shared" si="5"/>
        <v>241.00000000000011</v>
      </c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s="41" customFormat="1" ht="15.75" customHeight="1" x14ac:dyDescent="0.25">
      <c r="A104" s="34">
        <f t="shared" si="9"/>
        <v>103</v>
      </c>
      <c r="B104" s="35" t="s">
        <v>48</v>
      </c>
      <c r="C104" s="36" t="s">
        <v>12</v>
      </c>
      <c r="D104" s="37">
        <v>510106106001</v>
      </c>
      <c r="E104" s="36">
        <v>12</v>
      </c>
      <c r="F104" s="38">
        <v>1250</v>
      </c>
      <c r="G104" s="38">
        <f t="shared" si="6"/>
        <v>3750</v>
      </c>
      <c r="H104" s="39">
        <f t="shared" si="7"/>
        <v>312.5</v>
      </c>
      <c r="I104" s="39">
        <f t="shared" si="8"/>
        <v>120.5000000000001</v>
      </c>
      <c r="J104" s="39" t="s">
        <v>13</v>
      </c>
      <c r="K104" s="39" t="s">
        <v>13</v>
      </c>
      <c r="L104" s="39">
        <f t="shared" si="5"/>
        <v>433.00000000000011</v>
      </c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s="41" customFormat="1" ht="15.75" customHeight="1" x14ac:dyDescent="0.25">
      <c r="A105" s="34">
        <f t="shared" si="9"/>
        <v>104</v>
      </c>
      <c r="B105" s="35" t="s">
        <v>118</v>
      </c>
      <c r="C105" s="36" t="s">
        <v>12</v>
      </c>
      <c r="D105" s="37">
        <v>510106022001</v>
      </c>
      <c r="E105" s="36">
        <v>4</v>
      </c>
      <c r="F105" s="38">
        <v>600</v>
      </c>
      <c r="G105" s="38">
        <f t="shared" si="6"/>
        <v>1800</v>
      </c>
      <c r="H105" s="39">
        <f t="shared" si="7"/>
        <v>150</v>
      </c>
      <c r="I105" s="39">
        <f t="shared" si="8"/>
        <v>120.5000000000001</v>
      </c>
      <c r="J105" s="39" t="s">
        <v>13</v>
      </c>
      <c r="K105" s="39" t="s">
        <v>13</v>
      </c>
      <c r="L105" s="39">
        <f t="shared" si="5"/>
        <v>270.50000000000011</v>
      </c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s="41" customFormat="1" ht="15.75" customHeight="1" x14ac:dyDescent="0.25">
      <c r="A106" s="34">
        <f t="shared" si="9"/>
        <v>105</v>
      </c>
      <c r="B106" s="35" t="s">
        <v>78</v>
      </c>
      <c r="C106" s="36" t="s">
        <v>12</v>
      </c>
      <c r="D106" s="37">
        <v>510106105002</v>
      </c>
      <c r="E106" s="36">
        <v>6</v>
      </c>
      <c r="F106" s="38">
        <v>700</v>
      </c>
      <c r="G106" s="38">
        <f t="shared" si="6"/>
        <v>2100</v>
      </c>
      <c r="H106" s="39">
        <f t="shared" si="7"/>
        <v>175</v>
      </c>
      <c r="I106" s="39">
        <f t="shared" si="8"/>
        <v>120.5000000000001</v>
      </c>
      <c r="J106" s="39" t="s">
        <v>13</v>
      </c>
      <c r="K106" s="39" t="s">
        <v>13</v>
      </c>
      <c r="L106" s="39">
        <f t="shared" si="5"/>
        <v>295.50000000000011</v>
      </c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s="41" customFormat="1" ht="15.75" customHeight="1" x14ac:dyDescent="0.25">
      <c r="A107" s="34">
        <f t="shared" si="9"/>
        <v>106</v>
      </c>
      <c r="B107" s="35" t="s">
        <v>112</v>
      </c>
      <c r="C107" s="36" t="s">
        <v>12</v>
      </c>
      <c r="D107" s="37">
        <v>510106115001</v>
      </c>
      <c r="E107" s="36">
        <v>1</v>
      </c>
      <c r="F107" s="38">
        <v>482</v>
      </c>
      <c r="G107" s="38">
        <f t="shared" si="6"/>
        <v>1446</v>
      </c>
      <c r="H107" s="39">
        <f t="shared" si="7"/>
        <v>120.5</v>
      </c>
      <c r="I107" s="39">
        <f t="shared" si="8"/>
        <v>120.5000000000001</v>
      </c>
      <c r="J107" s="39" t="s">
        <v>13</v>
      </c>
      <c r="K107" s="39" t="s">
        <v>13</v>
      </c>
      <c r="L107" s="39">
        <f t="shared" si="5"/>
        <v>241.00000000000011</v>
      </c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s="41" customFormat="1" ht="15.75" customHeight="1" x14ac:dyDescent="0.25">
      <c r="A108" s="34">
        <f t="shared" si="9"/>
        <v>107</v>
      </c>
      <c r="B108" s="35" t="s">
        <v>45</v>
      </c>
      <c r="C108" s="36" t="s">
        <v>12</v>
      </c>
      <c r="D108" s="37">
        <v>510106191003</v>
      </c>
      <c r="E108" s="36">
        <v>1</v>
      </c>
      <c r="F108" s="38">
        <v>482</v>
      </c>
      <c r="G108" s="38">
        <f t="shared" si="6"/>
        <v>1446</v>
      </c>
      <c r="H108" s="39">
        <f t="shared" si="7"/>
        <v>120.5</v>
      </c>
      <c r="I108" s="39">
        <f t="shared" si="8"/>
        <v>120.5000000000001</v>
      </c>
      <c r="J108" s="39" t="s">
        <v>13</v>
      </c>
      <c r="K108" s="39" t="s">
        <v>13</v>
      </c>
      <c r="L108" s="39">
        <f t="shared" si="5"/>
        <v>241.00000000000011</v>
      </c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s="41" customFormat="1" ht="15.75" customHeight="1" x14ac:dyDescent="0.25">
      <c r="A109" s="34">
        <f t="shared" si="9"/>
        <v>108</v>
      </c>
      <c r="B109" s="35" t="s">
        <v>115</v>
      </c>
      <c r="C109" s="36" t="s">
        <v>12</v>
      </c>
      <c r="D109" s="37">
        <v>510106020001</v>
      </c>
      <c r="E109" s="36">
        <v>11</v>
      </c>
      <c r="F109" s="38">
        <v>1200</v>
      </c>
      <c r="G109" s="38">
        <f t="shared" si="6"/>
        <v>3600</v>
      </c>
      <c r="H109" s="39">
        <f t="shared" si="7"/>
        <v>300</v>
      </c>
      <c r="I109" s="39">
        <f t="shared" si="8"/>
        <v>120.5000000000001</v>
      </c>
      <c r="J109" s="39" t="s">
        <v>13</v>
      </c>
      <c r="K109" s="39" t="s">
        <v>13</v>
      </c>
      <c r="L109" s="39">
        <f t="shared" si="5"/>
        <v>420.50000000000011</v>
      </c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s="41" customFormat="1" ht="15.75" customHeight="1" x14ac:dyDescent="0.25">
      <c r="A110" s="34">
        <f t="shared" si="9"/>
        <v>109</v>
      </c>
      <c r="B110" s="35" t="s">
        <v>116</v>
      </c>
      <c r="C110" s="36" t="s">
        <v>12</v>
      </c>
      <c r="D110" s="37">
        <v>510106239001</v>
      </c>
      <c r="E110" s="36">
        <v>4</v>
      </c>
      <c r="F110" s="38">
        <v>600</v>
      </c>
      <c r="G110" s="38">
        <f t="shared" si="6"/>
        <v>1800</v>
      </c>
      <c r="H110" s="39">
        <f t="shared" si="7"/>
        <v>150</v>
      </c>
      <c r="I110" s="39">
        <f t="shared" si="8"/>
        <v>120.5000000000001</v>
      </c>
      <c r="J110" s="39" t="s">
        <v>13</v>
      </c>
      <c r="K110" s="39" t="s">
        <v>13</v>
      </c>
      <c r="L110" s="39">
        <f t="shared" si="5"/>
        <v>270.50000000000011</v>
      </c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s="41" customFormat="1" ht="15.75" customHeight="1" x14ac:dyDescent="0.25">
      <c r="A111" s="34">
        <f t="shared" si="9"/>
        <v>110</v>
      </c>
      <c r="B111" s="35" t="s">
        <v>117</v>
      </c>
      <c r="C111" s="36" t="s">
        <v>12</v>
      </c>
      <c r="D111" s="37">
        <v>510106104002</v>
      </c>
      <c r="E111" s="36">
        <v>2</v>
      </c>
      <c r="F111" s="38">
        <v>550</v>
      </c>
      <c r="G111" s="38">
        <f t="shared" si="6"/>
        <v>1650</v>
      </c>
      <c r="H111" s="39">
        <f t="shared" si="7"/>
        <v>137.5</v>
      </c>
      <c r="I111" s="39">
        <f t="shared" si="8"/>
        <v>120.5000000000001</v>
      </c>
      <c r="J111" s="39" t="s">
        <v>13</v>
      </c>
      <c r="K111" s="39" t="s">
        <v>13</v>
      </c>
      <c r="L111" s="39">
        <f t="shared" si="5"/>
        <v>258.00000000000011</v>
      </c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s="41" customFormat="1" ht="15.75" customHeight="1" x14ac:dyDescent="0.25">
      <c r="A112" s="34">
        <f t="shared" si="9"/>
        <v>111</v>
      </c>
      <c r="B112" s="35" t="s">
        <v>118</v>
      </c>
      <c r="C112" s="36" t="s">
        <v>12</v>
      </c>
      <c r="D112" s="37">
        <v>510106022001</v>
      </c>
      <c r="E112" s="36">
        <v>10</v>
      </c>
      <c r="F112" s="38">
        <v>1000</v>
      </c>
      <c r="G112" s="38">
        <f t="shared" si="6"/>
        <v>3000</v>
      </c>
      <c r="H112" s="39">
        <f t="shared" si="7"/>
        <v>250</v>
      </c>
      <c r="I112" s="39">
        <f t="shared" si="8"/>
        <v>120.5000000000001</v>
      </c>
      <c r="J112" s="39" t="s">
        <v>13</v>
      </c>
      <c r="K112" s="39" t="s">
        <v>13</v>
      </c>
      <c r="L112" s="39">
        <f t="shared" si="5"/>
        <v>370.50000000000011</v>
      </c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s="41" customFormat="1" ht="15.75" customHeight="1" x14ac:dyDescent="0.25">
      <c r="A113" s="34">
        <f t="shared" si="9"/>
        <v>112</v>
      </c>
      <c r="B113" s="35" t="s">
        <v>168</v>
      </c>
      <c r="C113" s="36" t="s">
        <v>12</v>
      </c>
      <c r="D113" s="37">
        <v>510106105002</v>
      </c>
      <c r="E113" s="36">
        <v>6</v>
      </c>
      <c r="F113" s="38">
        <v>700</v>
      </c>
      <c r="G113" s="38">
        <f t="shared" si="6"/>
        <v>2100</v>
      </c>
      <c r="H113" s="39">
        <f t="shared" si="7"/>
        <v>175</v>
      </c>
      <c r="I113" s="39">
        <f t="shared" si="8"/>
        <v>120.5000000000001</v>
      </c>
      <c r="J113" s="39" t="s">
        <v>13</v>
      </c>
      <c r="K113" s="39" t="s">
        <v>13</v>
      </c>
      <c r="L113" s="39">
        <f t="shared" si="5"/>
        <v>295.50000000000011</v>
      </c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s="41" customFormat="1" ht="15.75" customHeight="1" x14ac:dyDescent="0.25">
      <c r="A114" s="34">
        <f t="shared" si="9"/>
        <v>113</v>
      </c>
      <c r="B114" s="35" t="s">
        <v>45</v>
      </c>
      <c r="C114" s="36" t="s">
        <v>12</v>
      </c>
      <c r="D114" s="37">
        <v>510106191003</v>
      </c>
      <c r="E114" s="36">
        <v>1</v>
      </c>
      <c r="F114" s="38">
        <v>482</v>
      </c>
      <c r="G114" s="38">
        <f t="shared" si="6"/>
        <v>1446</v>
      </c>
      <c r="H114" s="39">
        <f t="shared" si="7"/>
        <v>120.5</v>
      </c>
      <c r="I114" s="39">
        <f t="shared" si="8"/>
        <v>120.5000000000001</v>
      </c>
      <c r="J114" s="39" t="s">
        <v>13</v>
      </c>
      <c r="K114" s="39" t="s">
        <v>13</v>
      </c>
      <c r="L114" s="39">
        <f t="shared" si="5"/>
        <v>241.00000000000011</v>
      </c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s="41" customFormat="1" ht="15.75" customHeight="1" x14ac:dyDescent="0.25">
      <c r="A115" s="34">
        <f t="shared" si="9"/>
        <v>114</v>
      </c>
      <c r="B115" s="35" t="s">
        <v>56</v>
      </c>
      <c r="C115" s="36" t="s">
        <v>12</v>
      </c>
      <c r="D115" s="37">
        <v>510106107003</v>
      </c>
      <c r="E115" s="36">
        <v>1</v>
      </c>
      <c r="F115" s="38">
        <v>482</v>
      </c>
      <c r="G115" s="38">
        <f t="shared" si="6"/>
        <v>1446</v>
      </c>
      <c r="H115" s="39">
        <f t="shared" si="7"/>
        <v>120.5</v>
      </c>
      <c r="I115" s="39">
        <f t="shared" si="8"/>
        <v>120.5000000000001</v>
      </c>
      <c r="J115" s="39" t="s">
        <v>13</v>
      </c>
      <c r="K115" s="39" t="s">
        <v>13</v>
      </c>
      <c r="L115" s="39">
        <f t="shared" si="5"/>
        <v>241.00000000000011</v>
      </c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s="41" customFormat="1" ht="15.75" customHeight="1" x14ac:dyDescent="0.25">
      <c r="A116" s="34">
        <f t="shared" si="9"/>
        <v>115</v>
      </c>
      <c r="B116" s="35" t="s">
        <v>87</v>
      </c>
      <c r="C116" s="36" t="s">
        <v>12</v>
      </c>
      <c r="D116" s="37">
        <v>510106105002</v>
      </c>
      <c r="E116" s="36">
        <v>6</v>
      </c>
      <c r="F116" s="38">
        <v>700</v>
      </c>
      <c r="G116" s="38">
        <f t="shared" si="6"/>
        <v>2100</v>
      </c>
      <c r="H116" s="39">
        <f t="shared" si="7"/>
        <v>175</v>
      </c>
      <c r="I116" s="39">
        <f t="shared" si="8"/>
        <v>120.5000000000001</v>
      </c>
      <c r="J116" s="39" t="s">
        <v>13</v>
      </c>
      <c r="K116" s="39" t="s">
        <v>13</v>
      </c>
      <c r="L116" s="39">
        <f t="shared" si="5"/>
        <v>295.50000000000011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s="41" customFormat="1" ht="15.75" customHeight="1" x14ac:dyDescent="0.25">
      <c r="A117" s="34">
        <f t="shared" si="9"/>
        <v>116</v>
      </c>
      <c r="B117" s="35" t="s">
        <v>166</v>
      </c>
      <c r="C117" s="36" t="s">
        <v>12</v>
      </c>
      <c r="D117" s="37">
        <v>510106244002</v>
      </c>
      <c r="E117" s="36">
        <v>1</v>
      </c>
      <c r="F117" s="38">
        <v>482</v>
      </c>
      <c r="G117" s="38">
        <f t="shared" si="6"/>
        <v>1446</v>
      </c>
      <c r="H117" s="39">
        <f t="shared" si="7"/>
        <v>120.5</v>
      </c>
      <c r="I117" s="39">
        <f t="shared" si="8"/>
        <v>120.5000000000001</v>
      </c>
      <c r="J117" s="39" t="s">
        <v>13</v>
      </c>
      <c r="K117" s="39" t="s">
        <v>13</v>
      </c>
      <c r="L117" s="39">
        <f t="shared" si="5"/>
        <v>241.00000000000011</v>
      </c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s="41" customFormat="1" ht="15.75" customHeight="1" x14ac:dyDescent="0.25">
      <c r="A118" s="34">
        <f t="shared" si="9"/>
        <v>117</v>
      </c>
      <c r="B118" s="35" t="s">
        <v>120</v>
      </c>
      <c r="C118" s="36" t="s">
        <v>12</v>
      </c>
      <c r="D118" s="37">
        <v>510106103002</v>
      </c>
      <c r="E118" s="36">
        <v>9</v>
      </c>
      <c r="F118" s="38">
        <v>940</v>
      </c>
      <c r="G118" s="38">
        <f t="shared" si="6"/>
        <v>2820</v>
      </c>
      <c r="H118" s="39">
        <f t="shared" si="7"/>
        <v>235</v>
      </c>
      <c r="I118" s="39">
        <f t="shared" si="8"/>
        <v>120.5000000000001</v>
      </c>
      <c r="J118" s="39" t="s">
        <v>13</v>
      </c>
      <c r="K118" s="39" t="s">
        <v>13</v>
      </c>
      <c r="L118" s="39">
        <f t="shared" si="5"/>
        <v>355.50000000000011</v>
      </c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s="41" customFormat="1" ht="15.75" customHeight="1" x14ac:dyDescent="0.25">
      <c r="A119" s="34">
        <f t="shared" si="9"/>
        <v>118</v>
      </c>
      <c r="B119" s="35" t="s">
        <v>50</v>
      </c>
      <c r="C119" s="36" t="s">
        <v>12</v>
      </c>
      <c r="D119" s="37">
        <v>510106028001</v>
      </c>
      <c r="E119" s="36">
        <v>7</v>
      </c>
      <c r="F119" s="38">
        <v>775</v>
      </c>
      <c r="G119" s="38">
        <f t="shared" si="6"/>
        <v>2325</v>
      </c>
      <c r="H119" s="39">
        <f t="shared" si="7"/>
        <v>193.75</v>
      </c>
      <c r="I119" s="39">
        <f t="shared" si="8"/>
        <v>120.5000000000001</v>
      </c>
      <c r="J119" s="39" t="s">
        <v>13</v>
      </c>
      <c r="K119" s="39" t="s">
        <v>13</v>
      </c>
      <c r="L119" s="39">
        <f t="shared" si="5"/>
        <v>314.25000000000011</v>
      </c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s="41" customFormat="1" ht="15.75" customHeight="1" x14ac:dyDescent="0.25">
      <c r="A120" s="34">
        <f t="shared" si="9"/>
        <v>119</v>
      </c>
      <c r="B120" s="35" t="s">
        <v>102</v>
      </c>
      <c r="C120" s="36" t="s">
        <v>12</v>
      </c>
      <c r="D120" s="37">
        <v>510106107003</v>
      </c>
      <c r="E120" s="36">
        <v>15</v>
      </c>
      <c r="F120" s="38">
        <v>1800</v>
      </c>
      <c r="G120" s="38">
        <f t="shared" si="6"/>
        <v>5400</v>
      </c>
      <c r="H120" s="39">
        <f t="shared" si="7"/>
        <v>450</v>
      </c>
      <c r="I120" s="39">
        <f t="shared" si="8"/>
        <v>120.5000000000001</v>
      </c>
      <c r="J120" s="39" t="s">
        <v>13</v>
      </c>
      <c r="K120" s="39" t="s">
        <v>13</v>
      </c>
      <c r="L120" s="39">
        <f t="shared" si="5"/>
        <v>570.50000000000011</v>
      </c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s="41" customFormat="1" ht="15.75" customHeight="1" x14ac:dyDescent="0.25">
      <c r="A121" s="34">
        <f t="shared" si="9"/>
        <v>120</v>
      </c>
      <c r="B121" s="35" t="s">
        <v>111</v>
      </c>
      <c r="C121" s="36" t="s">
        <v>12</v>
      </c>
      <c r="D121" s="37">
        <v>510106044001</v>
      </c>
      <c r="E121" s="36">
        <v>11</v>
      </c>
      <c r="F121" s="38">
        <v>1100</v>
      </c>
      <c r="G121" s="38">
        <f t="shared" si="6"/>
        <v>3300</v>
      </c>
      <c r="H121" s="39">
        <f t="shared" si="7"/>
        <v>275</v>
      </c>
      <c r="I121" s="39">
        <f t="shared" si="8"/>
        <v>120.5000000000001</v>
      </c>
      <c r="J121" s="39" t="s">
        <v>13</v>
      </c>
      <c r="K121" s="39" t="s">
        <v>13</v>
      </c>
      <c r="L121" s="39">
        <f t="shared" si="5"/>
        <v>395.50000000000011</v>
      </c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s="41" customFormat="1" ht="15.75" customHeight="1" x14ac:dyDescent="0.25">
      <c r="A122" s="34">
        <f t="shared" si="9"/>
        <v>121</v>
      </c>
      <c r="B122" s="35" t="s">
        <v>122</v>
      </c>
      <c r="C122" s="36" t="s">
        <v>12</v>
      </c>
      <c r="D122" s="37">
        <v>510106039001</v>
      </c>
      <c r="E122" s="36">
        <v>4</v>
      </c>
      <c r="F122" s="38">
        <v>600</v>
      </c>
      <c r="G122" s="38">
        <f t="shared" si="6"/>
        <v>1800</v>
      </c>
      <c r="H122" s="39">
        <f t="shared" si="7"/>
        <v>150</v>
      </c>
      <c r="I122" s="39">
        <f t="shared" si="8"/>
        <v>120.5000000000001</v>
      </c>
      <c r="J122" s="39" t="s">
        <v>13</v>
      </c>
      <c r="K122" s="39" t="s">
        <v>13</v>
      </c>
      <c r="L122" s="39">
        <f t="shared" si="5"/>
        <v>270.50000000000011</v>
      </c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s="41" customFormat="1" ht="15.75" customHeight="1" x14ac:dyDescent="0.25">
      <c r="A123" s="34">
        <f t="shared" si="9"/>
        <v>122</v>
      </c>
      <c r="B123" s="35" t="s">
        <v>103</v>
      </c>
      <c r="C123" s="36" t="s">
        <v>12</v>
      </c>
      <c r="D123" s="37">
        <v>510106107003</v>
      </c>
      <c r="E123" s="36">
        <v>6</v>
      </c>
      <c r="F123" s="38">
        <v>700</v>
      </c>
      <c r="G123" s="38">
        <f t="shared" si="6"/>
        <v>2100</v>
      </c>
      <c r="H123" s="39">
        <f t="shared" si="7"/>
        <v>175</v>
      </c>
      <c r="I123" s="39">
        <f t="shared" si="8"/>
        <v>120.5000000000001</v>
      </c>
      <c r="J123" s="39" t="s">
        <v>13</v>
      </c>
      <c r="K123" s="39" t="s">
        <v>13</v>
      </c>
      <c r="L123" s="39">
        <f t="shared" ref="L123:L184" si="10">SUM(H123:K123)</f>
        <v>295.50000000000011</v>
      </c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s="41" customFormat="1" ht="15.75" customHeight="1" x14ac:dyDescent="0.25">
      <c r="A124" s="34">
        <f t="shared" si="9"/>
        <v>123</v>
      </c>
      <c r="B124" s="35" t="s">
        <v>169</v>
      </c>
      <c r="C124" s="36" t="s">
        <v>12</v>
      </c>
      <c r="D124" s="37">
        <v>510106037001</v>
      </c>
      <c r="E124" s="36">
        <v>1</v>
      </c>
      <c r="F124" s="38">
        <v>500</v>
      </c>
      <c r="G124" s="38">
        <f t="shared" si="6"/>
        <v>1500</v>
      </c>
      <c r="H124" s="39">
        <f t="shared" si="7"/>
        <v>125</v>
      </c>
      <c r="I124" s="39">
        <f t="shared" si="8"/>
        <v>120.5000000000001</v>
      </c>
      <c r="J124" s="39" t="s">
        <v>13</v>
      </c>
      <c r="K124" s="39" t="s">
        <v>13</v>
      </c>
      <c r="L124" s="39">
        <f t="shared" si="10"/>
        <v>245.50000000000011</v>
      </c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s="41" customFormat="1" ht="15.75" customHeight="1" x14ac:dyDescent="0.25">
      <c r="A125" s="34">
        <f t="shared" si="9"/>
        <v>124</v>
      </c>
      <c r="B125" s="35" t="s">
        <v>123</v>
      </c>
      <c r="C125" s="36" t="s">
        <v>12</v>
      </c>
      <c r="D125" s="37">
        <v>510106112003</v>
      </c>
      <c r="E125" s="36">
        <v>7</v>
      </c>
      <c r="F125" s="38">
        <v>800</v>
      </c>
      <c r="G125" s="38">
        <f t="shared" si="6"/>
        <v>2400</v>
      </c>
      <c r="H125" s="39">
        <f t="shared" si="7"/>
        <v>200</v>
      </c>
      <c r="I125" s="39">
        <f t="shared" si="8"/>
        <v>120.5000000000001</v>
      </c>
      <c r="J125" s="39" t="s">
        <v>13</v>
      </c>
      <c r="K125" s="39" t="s">
        <v>13</v>
      </c>
      <c r="L125" s="39">
        <f t="shared" si="10"/>
        <v>320.50000000000011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s="41" customFormat="1" ht="15.75" customHeight="1" x14ac:dyDescent="0.25">
      <c r="A126" s="34">
        <f t="shared" si="9"/>
        <v>125</v>
      </c>
      <c r="B126" s="35" t="s">
        <v>51</v>
      </c>
      <c r="C126" s="36" t="s">
        <v>12</v>
      </c>
      <c r="D126" s="37">
        <v>510106132002</v>
      </c>
      <c r="E126" s="36">
        <v>1</v>
      </c>
      <c r="F126" s="38">
        <v>482</v>
      </c>
      <c r="G126" s="38">
        <f t="shared" si="6"/>
        <v>1446</v>
      </c>
      <c r="H126" s="39">
        <f t="shared" si="7"/>
        <v>120.5</v>
      </c>
      <c r="I126" s="39">
        <f t="shared" si="8"/>
        <v>120.5000000000001</v>
      </c>
      <c r="J126" s="39" t="s">
        <v>13</v>
      </c>
      <c r="K126" s="39" t="s">
        <v>13</v>
      </c>
      <c r="L126" s="39">
        <f t="shared" si="10"/>
        <v>241.00000000000011</v>
      </c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s="41" customFormat="1" ht="15.75" customHeight="1" x14ac:dyDescent="0.25">
      <c r="A127" s="34">
        <f t="shared" si="9"/>
        <v>126</v>
      </c>
      <c r="B127" s="35" t="s">
        <v>71</v>
      </c>
      <c r="C127" s="36" t="s">
        <v>12</v>
      </c>
      <c r="D127" s="37">
        <v>510106115001</v>
      </c>
      <c r="E127" s="36">
        <v>11</v>
      </c>
      <c r="F127" s="38">
        <v>1100</v>
      </c>
      <c r="G127" s="38">
        <f t="shared" si="6"/>
        <v>3300</v>
      </c>
      <c r="H127" s="39">
        <f t="shared" si="7"/>
        <v>275</v>
      </c>
      <c r="I127" s="39">
        <f t="shared" si="8"/>
        <v>120.5000000000001</v>
      </c>
      <c r="J127" s="39" t="s">
        <v>13</v>
      </c>
      <c r="K127" s="39" t="s">
        <v>13</v>
      </c>
      <c r="L127" s="39">
        <f t="shared" si="10"/>
        <v>395.50000000000011</v>
      </c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s="41" customFormat="1" ht="15.75" customHeight="1" x14ac:dyDescent="0.25">
      <c r="A128" s="34">
        <f t="shared" si="9"/>
        <v>127</v>
      </c>
      <c r="B128" s="35" t="s">
        <v>123</v>
      </c>
      <c r="C128" s="36" t="s">
        <v>12</v>
      </c>
      <c r="D128" s="37">
        <v>510106112003</v>
      </c>
      <c r="E128" s="36">
        <v>6</v>
      </c>
      <c r="F128" s="38">
        <v>700</v>
      </c>
      <c r="G128" s="38">
        <f t="shared" si="6"/>
        <v>2100</v>
      </c>
      <c r="H128" s="39">
        <f t="shared" si="7"/>
        <v>175</v>
      </c>
      <c r="I128" s="39">
        <f t="shared" si="8"/>
        <v>120.5000000000001</v>
      </c>
      <c r="J128" s="39" t="s">
        <v>13</v>
      </c>
      <c r="K128" s="39" t="s">
        <v>13</v>
      </c>
      <c r="L128" s="39">
        <f t="shared" si="10"/>
        <v>295.50000000000011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s="41" customFormat="1" ht="15.75" customHeight="1" x14ac:dyDescent="0.25">
      <c r="A129" s="34">
        <f t="shared" si="9"/>
        <v>128</v>
      </c>
      <c r="B129" s="35" t="s">
        <v>45</v>
      </c>
      <c r="C129" s="36" t="s">
        <v>12</v>
      </c>
      <c r="D129" s="37">
        <v>510106191003</v>
      </c>
      <c r="E129" s="36">
        <v>1</v>
      </c>
      <c r="F129" s="38">
        <v>482</v>
      </c>
      <c r="G129" s="38">
        <f t="shared" ref="G129:G192" si="11">+F129*3</f>
        <v>1446</v>
      </c>
      <c r="H129" s="39">
        <f t="shared" ref="H129:H192" si="12">+F129/12*3</f>
        <v>120.5</v>
      </c>
      <c r="I129" s="39">
        <f t="shared" ref="I129:I192" si="13">+(40.1666666666667)*3</f>
        <v>120.5000000000001</v>
      </c>
      <c r="J129" s="39" t="s">
        <v>13</v>
      </c>
      <c r="K129" s="39" t="s">
        <v>13</v>
      </c>
      <c r="L129" s="39">
        <f t="shared" si="10"/>
        <v>241.00000000000011</v>
      </c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s="41" customFormat="1" ht="15.75" customHeight="1" x14ac:dyDescent="0.25">
      <c r="A130" s="34">
        <f t="shared" si="9"/>
        <v>129</v>
      </c>
      <c r="B130" s="35" t="s">
        <v>45</v>
      </c>
      <c r="C130" s="36" t="s">
        <v>12</v>
      </c>
      <c r="D130" s="37">
        <v>510106191003</v>
      </c>
      <c r="E130" s="36">
        <v>1</v>
      </c>
      <c r="F130" s="38">
        <v>482</v>
      </c>
      <c r="G130" s="38">
        <f t="shared" si="11"/>
        <v>1446</v>
      </c>
      <c r="H130" s="39">
        <f t="shared" si="12"/>
        <v>120.5</v>
      </c>
      <c r="I130" s="39">
        <f t="shared" si="13"/>
        <v>120.5000000000001</v>
      </c>
      <c r="J130" s="39" t="s">
        <v>13</v>
      </c>
      <c r="K130" s="39" t="s">
        <v>13</v>
      </c>
      <c r="L130" s="39">
        <f t="shared" si="10"/>
        <v>241.00000000000011</v>
      </c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s="41" customFormat="1" ht="15.75" customHeight="1" x14ac:dyDescent="0.25">
      <c r="A131" s="34">
        <f t="shared" si="9"/>
        <v>130</v>
      </c>
      <c r="B131" s="35" t="s">
        <v>50</v>
      </c>
      <c r="C131" s="36" t="s">
        <v>12</v>
      </c>
      <c r="D131" s="37">
        <v>510106028001</v>
      </c>
      <c r="E131" s="36">
        <v>7</v>
      </c>
      <c r="F131" s="38">
        <v>800</v>
      </c>
      <c r="G131" s="38">
        <f t="shared" si="11"/>
        <v>2400</v>
      </c>
      <c r="H131" s="39">
        <f t="shared" si="12"/>
        <v>200</v>
      </c>
      <c r="I131" s="39">
        <f t="shared" si="13"/>
        <v>120.5000000000001</v>
      </c>
      <c r="J131" s="39" t="s">
        <v>13</v>
      </c>
      <c r="K131" s="39" t="s">
        <v>13</v>
      </c>
      <c r="L131" s="39">
        <f t="shared" si="10"/>
        <v>320.50000000000011</v>
      </c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s="41" customFormat="1" ht="15.75" customHeight="1" x14ac:dyDescent="0.25">
      <c r="A132" s="34">
        <f t="shared" ref="A132:A195" si="14">+A131+1</f>
        <v>131</v>
      </c>
      <c r="B132" s="35" t="s">
        <v>121</v>
      </c>
      <c r="C132" s="36" t="s">
        <v>12</v>
      </c>
      <c r="D132" s="37">
        <v>510106107003</v>
      </c>
      <c r="E132" s="36">
        <v>12</v>
      </c>
      <c r="F132" s="38">
        <v>1250</v>
      </c>
      <c r="G132" s="38">
        <f t="shared" si="11"/>
        <v>3750</v>
      </c>
      <c r="H132" s="39">
        <f t="shared" si="12"/>
        <v>312.5</v>
      </c>
      <c r="I132" s="39">
        <f t="shared" si="13"/>
        <v>120.5000000000001</v>
      </c>
      <c r="J132" s="39" t="s">
        <v>13</v>
      </c>
      <c r="K132" s="39" t="s">
        <v>13</v>
      </c>
      <c r="L132" s="39">
        <f t="shared" si="10"/>
        <v>433.00000000000011</v>
      </c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s="41" customFormat="1" ht="15.75" customHeight="1" x14ac:dyDescent="0.25">
      <c r="A133" s="34">
        <f t="shared" si="14"/>
        <v>132</v>
      </c>
      <c r="B133" s="35" t="s">
        <v>64</v>
      </c>
      <c r="C133" s="36" t="s">
        <v>12</v>
      </c>
      <c r="D133" s="37">
        <v>510106105002</v>
      </c>
      <c r="E133" s="36">
        <v>1</v>
      </c>
      <c r="F133" s="38">
        <v>500</v>
      </c>
      <c r="G133" s="38">
        <f t="shared" si="11"/>
        <v>1500</v>
      </c>
      <c r="H133" s="39">
        <f t="shared" si="12"/>
        <v>125</v>
      </c>
      <c r="I133" s="39">
        <f t="shared" si="13"/>
        <v>120.5000000000001</v>
      </c>
      <c r="J133" s="39" t="s">
        <v>13</v>
      </c>
      <c r="K133" s="39" t="s">
        <v>13</v>
      </c>
      <c r="L133" s="39">
        <f t="shared" si="10"/>
        <v>245.50000000000011</v>
      </c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s="41" customFormat="1" ht="15.75" customHeight="1" x14ac:dyDescent="0.25">
      <c r="A134" s="34">
        <f t="shared" si="14"/>
        <v>133</v>
      </c>
      <c r="B134" s="35" t="s">
        <v>166</v>
      </c>
      <c r="C134" s="36" t="s">
        <v>12</v>
      </c>
      <c r="D134" s="37">
        <v>510106244002</v>
      </c>
      <c r="E134" s="36">
        <v>1</v>
      </c>
      <c r="F134" s="38">
        <v>482</v>
      </c>
      <c r="G134" s="38">
        <f t="shared" si="11"/>
        <v>1446</v>
      </c>
      <c r="H134" s="39">
        <f t="shared" si="12"/>
        <v>120.5</v>
      </c>
      <c r="I134" s="39">
        <f t="shared" si="13"/>
        <v>120.5000000000001</v>
      </c>
      <c r="J134" s="39" t="s">
        <v>13</v>
      </c>
      <c r="K134" s="39" t="s">
        <v>13</v>
      </c>
      <c r="L134" s="39">
        <f t="shared" si="10"/>
        <v>241.00000000000011</v>
      </c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s="41" customFormat="1" ht="15.75" customHeight="1" x14ac:dyDescent="0.25">
      <c r="A135" s="34">
        <f t="shared" si="14"/>
        <v>134</v>
      </c>
      <c r="B135" s="35" t="s">
        <v>80</v>
      </c>
      <c r="C135" s="36" t="s">
        <v>12</v>
      </c>
      <c r="D135" s="37">
        <v>510106244002</v>
      </c>
      <c r="E135" s="36">
        <v>1</v>
      </c>
      <c r="F135" s="38">
        <v>482</v>
      </c>
      <c r="G135" s="38">
        <f t="shared" si="11"/>
        <v>1446</v>
      </c>
      <c r="H135" s="39">
        <f t="shared" si="12"/>
        <v>120.5</v>
      </c>
      <c r="I135" s="39">
        <f t="shared" si="13"/>
        <v>120.5000000000001</v>
      </c>
      <c r="J135" s="39" t="s">
        <v>13</v>
      </c>
      <c r="K135" s="39" t="s">
        <v>13</v>
      </c>
      <c r="L135" s="39">
        <f t="shared" si="10"/>
        <v>241.00000000000011</v>
      </c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s="41" customFormat="1" ht="15.75" customHeight="1" x14ac:dyDescent="0.25">
      <c r="A136" s="34">
        <f t="shared" si="14"/>
        <v>135</v>
      </c>
      <c r="B136" s="35" t="s">
        <v>160</v>
      </c>
      <c r="C136" s="36" t="s">
        <v>12</v>
      </c>
      <c r="D136" s="37">
        <v>510106108002</v>
      </c>
      <c r="E136" s="36">
        <v>9</v>
      </c>
      <c r="F136" s="38">
        <v>950</v>
      </c>
      <c r="G136" s="38">
        <f t="shared" si="11"/>
        <v>2850</v>
      </c>
      <c r="H136" s="39">
        <f t="shared" si="12"/>
        <v>237.5</v>
      </c>
      <c r="I136" s="39">
        <f t="shared" si="13"/>
        <v>120.5000000000001</v>
      </c>
      <c r="J136" s="39" t="s">
        <v>13</v>
      </c>
      <c r="K136" s="39" t="s">
        <v>13</v>
      </c>
      <c r="L136" s="39">
        <f t="shared" si="10"/>
        <v>358.00000000000011</v>
      </c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s="41" customFormat="1" ht="15.75" customHeight="1" x14ac:dyDescent="0.25">
      <c r="A137" s="34">
        <f t="shared" si="14"/>
        <v>136</v>
      </c>
      <c r="B137" s="35" t="s">
        <v>57</v>
      </c>
      <c r="C137" s="36" t="s">
        <v>12</v>
      </c>
      <c r="D137" s="37">
        <v>510106244002</v>
      </c>
      <c r="E137" s="36">
        <v>6</v>
      </c>
      <c r="F137" s="38">
        <v>700</v>
      </c>
      <c r="G137" s="38">
        <f t="shared" si="11"/>
        <v>2100</v>
      </c>
      <c r="H137" s="39">
        <f t="shared" si="12"/>
        <v>175</v>
      </c>
      <c r="I137" s="39">
        <f t="shared" si="13"/>
        <v>120.5000000000001</v>
      </c>
      <c r="J137" s="39" t="s">
        <v>13</v>
      </c>
      <c r="K137" s="39" t="s">
        <v>13</v>
      </c>
      <c r="L137" s="39">
        <f t="shared" si="10"/>
        <v>295.50000000000011</v>
      </c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s="41" customFormat="1" ht="15.75" customHeight="1" x14ac:dyDescent="0.25">
      <c r="A138" s="34">
        <f t="shared" si="14"/>
        <v>137</v>
      </c>
      <c r="B138" s="35" t="s">
        <v>125</v>
      </c>
      <c r="C138" s="36" t="s">
        <v>12</v>
      </c>
      <c r="D138" s="37">
        <v>510106013001</v>
      </c>
      <c r="E138" s="36">
        <v>10</v>
      </c>
      <c r="F138" s="38">
        <v>1000</v>
      </c>
      <c r="G138" s="38">
        <f t="shared" si="11"/>
        <v>3000</v>
      </c>
      <c r="H138" s="39">
        <f t="shared" si="12"/>
        <v>250</v>
      </c>
      <c r="I138" s="39">
        <f t="shared" si="13"/>
        <v>120.5000000000001</v>
      </c>
      <c r="J138" s="39" t="s">
        <v>13</v>
      </c>
      <c r="K138" s="39" t="s">
        <v>13</v>
      </c>
      <c r="L138" s="39">
        <f t="shared" si="10"/>
        <v>370.50000000000011</v>
      </c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s="41" customFormat="1" ht="15.75" customHeight="1" x14ac:dyDescent="0.25">
      <c r="A139" s="34">
        <f t="shared" si="14"/>
        <v>138</v>
      </c>
      <c r="B139" s="35" t="s">
        <v>126</v>
      </c>
      <c r="C139" s="36" t="s">
        <v>12</v>
      </c>
      <c r="D139" s="37">
        <v>510106105002</v>
      </c>
      <c r="E139" s="36">
        <v>11</v>
      </c>
      <c r="F139" s="38">
        <v>1100</v>
      </c>
      <c r="G139" s="38">
        <f t="shared" si="11"/>
        <v>3300</v>
      </c>
      <c r="H139" s="39">
        <f t="shared" si="12"/>
        <v>275</v>
      </c>
      <c r="I139" s="39">
        <f t="shared" si="13"/>
        <v>120.5000000000001</v>
      </c>
      <c r="J139" s="39" t="s">
        <v>13</v>
      </c>
      <c r="K139" s="39" t="s">
        <v>13</v>
      </c>
      <c r="L139" s="39">
        <f t="shared" si="10"/>
        <v>395.50000000000011</v>
      </c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s="41" customFormat="1" ht="15.75" customHeight="1" x14ac:dyDescent="0.25">
      <c r="A140" s="34">
        <f t="shared" si="14"/>
        <v>139</v>
      </c>
      <c r="B140" s="35" t="s">
        <v>78</v>
      </c>
      <c r="C140" s="36" t="s">
        <v>12</v>
      </c>
      <c r="D140" s="37">
        <v>510106105002</v>
      </c>
      <c r="E140" s="36">
        <v>6</v>
      </c>
      <c r="F140" s="38">
        <v>700</v>
      </c>
      <c r="G140" s="38">
        <f t="shared" si="11"/>
        <v>2100</v>
      </c>
      <c r="H140" s="39">
        <f t="shared" si="12"/>
        <v>175</v>
      </c>
      <c r="I140" s="39">
        <f t="shared" si="13"/>
        <v>120.5000000000001</v>
      </c>
      <c r="J140" s="39" t="s">
        <v>13</v>
      </c>
      <c r="K140" s="39" t="s">
        <v>13</v>
      </c>
      <c r="L140" s="39">
        <f t="shared" si="10"/>
        <v>295.50000000000011</v>
      </c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s="41" customFormat="1" ht="15.75" customHeight="1" x14ac:dyDescent="0.25">
      <c r="A141" s="34">
        <f t="shared" si="14"/>
        <v>140</v>
      </c>
      <c r="B141" s="35" t="s">
        <v>56</v>
      </c>
      <c r="C141" s="36" t="s">
        <v>12</v>
      </c>
      <c r="D141" s="37">
        <v>510106107003</v>
      </c>
      <c r="E141" s="36">
        <v>1</v>
      </c>
      <c r="F141" s="38">
        <v>482</v>
      </c>
      <c r="G141" s="38">
        <f t="shared" si="11"/>
        <v>1446</v>
      </c>
      <c r="H141" s="39">
        <f t="shared" si="12"/>
        <v>120.5</v>
      </c>
      <c r="I141" s="39">
        <f t="shared" si="13"/>
        <v>120.5000000000001</v>
      </c>
      <c r="J141" s="39" t="s">
        <v>13</v>
      </c>
      <c r="K141" s="39" t="s">
        <v>13</v>
      </c>
      <c r="L141" s="39">
        <f t="shared" si="10"/>
        <v>241.00000000000011</v>
      </c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s="41" customFormat="1" ht="15.75" customHeight="1" x14ac:dyDescent="0.25">
      <c r="A142" s="34">
        <f t="shared" si="14"/>
        <v>141</v>
      </c>
      <c r="B142" s="35" t="s">
        <v>67</v>
      </c>
      <c r="C142" s="36" t="s">
        <v>12</v>
      </c>
      <c r="D142" s="37">
        <v>510106034001</v>
      </c>
      <c r="E142" s="36">
        <v>1</v>
      </c>
      <c r="F142" s="38">
        <v>482</v>
      </c>
      <c r="G142" s="38">
        <f t="shared" si="11"/>
        <v>1446</v>
      </c>
      <c r="H142" s="39">
        <f t="shared" si="12"/>
        <v>120.5</v>
      </c>
      <c r="I142" s="39">
        <f t="shared" si="13"/>
        <v>120.5000000000001</v>
      </c>
      <c r="J142" s="39" t="s">
        <v>13</v>
      </c>
      <c r="K142" s="39" t="s">
        <v>13</v>
      </c>
      <c r="L142" s="39">
        <f t="shared" si="10"/>
        <v>241.00000000000011</v>
      </c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s="41" customFormat="1" ht="15.75" customHeight="1" x14ac:dyDescent="0.25">
      <c r="A143" s="34">
        <f t="shared" si="14"/>
        <v>142</v>
      </c>
      <c r="B143" s="35" t="s">
        <v>64</v>
      </c>
      <c r="C143" s="36" t="s">
        <v>12</v>
      </c>
      <c r="D143" s="37">
        <v>510106105002</v>
      </c>
      <c r="E143" s="36">
        <v>1</v>
      </c>
      <c r="F143" s="38">
        <v>500</v>
      </c>
      <c r="G143" s="38">
        <f t="shared" si="11"/>
        <v>1500</v>
      </c>
      <c r="H143" s="39">
        <f t="shared" si="12"/>
        <v>125</v>
      </c>
      <c r="I143" s="39">
        <f t="shared" si="13"/>
        <v>120.5000000000001</v>
      </c>
      <c r="J143" s="39" t="s">
        <v>13</v>
      </c>
      <c r="K143" s="39" t="s">
        <v>13</v>
      </c>
      <c r="L143" s="39">
        <f t="shared" si="10"/>
        <v>245.50000000000011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s="41" customFormat="1" ht="15.75" customHeight="1" x14ac:dyDescent="0.25">
      <c r="A144" s="34">
        <f t="shared" si="14"/>
        <v>143</v>
      </c>
      <c r="B144" s="35" t="s">
        <v>53</v>
      </c>
      <c r="C144" s="36" t="s">
        <v>12</v>
      </c>
      <c r="D144" s="37">
        <v>510106003001</v>
      </c>
      <c r="E144" s="36">
        <v>12</v>
      </c>
      <c r="F144" s="38">
        <v>1250</v>
      </c>
      <c r="G144" s="38">
        <f t="shared" si="11"/>
        <v>3750</v>
      </c>
      <c r="H144" s="39">
        <f t="shared" si="12"/>
        <v>312.5</v>
      </c>
      <c r="I144" s="39">
        <f t="shared" si="13"/>
        <v>120.5000000000001</v>
      </c>
      <c r="J144" s="39" t="s">
        <v>13</v>
      </c>
      <c r="K144" s="39" t="s">
        <v>13</v>
      </c>
      <c r="L144" s="39">
        <f t="shared" si="10"/>
        <v>433.00000000000011</v>
      </c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s="41" customFormat="1" ht="15.75" customHeight="1" x14ac:dyDescent="0.25">
      <c r="A145" s="34">
        <f t="shared" si="14"/>
        <v>144</v>
      </c>
      <c r="B145" s="35" t="s">
        <v>74</v>
      </c>
      <c r="C145" s="36" t="s">
        <v>12</v>
      </c>
      <c r="D145" s="37">
        <v>510106106001</v>
      </c>
      <c r="E145" s="36">
        <v>12</v>
      </c>
      <c r="F145" s="38">
        <v>1300</v>
      </c>
      <c r="G145" s="38">
        <f t="shared" si="11"/>
        <v>3900</v>
      </c>
      <c r="H145" s="39">
        <f t="shared" si="12"/>
        <v>325</v>
      </c>
      <c r="I145" s="39">
        <f t="shared" si="13"/>
        <v>120.5000000000001</v>
      </c>
      <c r="J145" s="39" t="s">
        <v>13</v>
      </c>
      <c r="K145" s="39" t="s">
        <v>13</v>
      </c>
      <c r="L145" s="39">
        <f t="shared" si="10"/>
        <v>445.50000000000011</v>
      </c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s="41" customFormat="1" ht="15.75" customHeight="1" x14ac:dyDescent="0.25">
      <c r="A146" s="34">
        <f t="shared" si="14"/>
        <v>145</v>
      </c>
      <c r="B146" s="35" t="s">
        <v>97</v>
      </c>
      <c r="C146" s="36" t="s">
        <v>12</v>
      </c>
      <c r="D146" s="37">
        <v>510106103002</v>
      </c>
      <c r="E146" s="36">
        <v>11</v>
      </c>
      <c r="F146" s="38">
        <v>1100</v>
      </c>
      <c r="G146" s="38">
        <f t="shared" si="11"/>
        <v>3300</v>
      </c>
      <c r="H146" s="39">
        <f t="shared" si="12"/>
        <v>275</v>
      </c>
      <c r="I146" s="39">
        <f t="shared" si="13"/>
        <v>120.5000000000001</v>
      </c>
      <c r="J146" s="39" t="s">
        <v>13</v>
      </c>
      <c r="K146" s="39" t="s">
        <v>13</v>
      </c>
      <c r="L146" s="39">
        <f t="shared" si="10"/>
        <v>395.50000000000011</v>
      </c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s="41" customFormat="1" ht="15.75" customHeight="1" x14ac:dyDescent="0.25">
      <c r="A147" s="34">
        <f t="shared" si="14"/>
        <v>146</v>
      </c>
      <c r="B147" s="35" t="s">
        <v>127</v>
      </c>
      <c r="C147" s="36" t="s">
        <v>12</v>
      </c>
      <c r="D147" s="37">
        <v>510106107003</v>
      </c>
      <c r="E147" s="36">
        <v>2</v>
      </c>
      <c r="F147" s="38">
        <v>550</v>
      </c>
      <c r="G147" s="38">
        <f t="shared" si="11"/>
        <v>1650</v>
      </c>
      <c r="H147" s="39">
        <f t="shared" si="12"/>
        <v>137.5</v>
      </c>
      <c r="I147" s="39">
        <f t="shared" si="13"/>
        <v>120.5000000000001</v>
      </c>
      <c r="J147" s="39" t="s">
        <v>13</v>
      </c>
      <c r="K147" s="39" t="s">
        <v>13</v>
      </c>
      <c r="L147" s="39">
        <f t="shared" si="10"/>
        <v>258.00000000000011</v>
      </c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s="41" customFormat="1" ht="15.75" customHeight="1" x14ac:dyDescent="0.25">
      <c r="A148" s="34">
        <f t="shared" si="14"/>
        <v>147</v>
      </c>
      <c r="B148" s="35" t="s">
        <v>128</v>
      </c>
      <c r="C148" s="36" t="s">
        <v>12</v>
      </c>
      <c r="D148" s="37">
        <v>510106023001</v>
      </c>
      <c r="E148" s="36">
        <v>4</v>
      </c>
      <c r="F148" s="38">
        <v>600</v>
      </c>
      <c r="G148" s="38">
        <f t="shared" si="11"/>
        <v>1800</v>
      </c>
      <c r="H148" s="39">
        <f t="shared" si="12"/>
        <v>150</v>
      </c>
      <c r="I148" s="39">
        <f t="shared" si="13"/>
        <v>120.5000000000001</v>
      </c>
      <c r="J148" s="39" t="s">
        <v>13</v>
      </c>
      <c r="K148" s="39" t="s">
        <v>13</v>
      </c>
      <c r="L148" s="39">
        <f t="shared" si="10"/>
        <v>270.50000000000011</v>
      </c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s="41" customFormat="1" ht="15.75" customHeight="1" x14ac:dyDescent="0.25">
      <c r="A149" s="34">
        <f t="shared" si="14"/>
        <v>148</v>
      </c>
      <c r="B149" s="35" t="s">
        <v>124</v>
      </c>
      <c r="C149" s="36" t="s">
        <v>12</v>
      </c>
      <c r="D149" s="37">
        <v>510106150003</v>
      </c>
      <c r="E149" s="36">
        <v>1</v>
      </c>
      <c r="F149" s="38">
        <v>482</v>
      </c>
      <c r="G149" s="38">
        <f t="shared" si="11"/>
        <v>1446</v>
      </c>
      <c r="H149" s="39">
        <f t="shared" si="12"/>
        <v>120.5</v>
      </c>
      <c r="I149" s="39">
        <f t="shared" si="13"/>
        <v>120.5000000000001</v>
      </c>
      <c r="J149" s="39" t="s">
        <v>13</v>
      </c>
      <c r="K149" s="39" t="s">
        <v>13</v>
      </c>
      <c r="L149" s="39">
        <f t="shared" si="10"/>
        <v>241.00000000000011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s="41" customFormat="1" ht="15.75" customHeight="1" x14ac:dyDescent="0.25">
      <c r="A150" s="34">
        <f t="shared" si="14"/>
        <v>149</v>
      </c>
      <c r="B150" s="35" t="s">
        <v>51</v>
      </c>
      <c r="C150" s="36" t="s">
        <v>12</v>
      </c>
      <c r="D150" s="37">
        <v>510106132002</v>
      </c>
      <c r="E150" s="36">
        <v>1</v>
      </c>
      <c r="F150" s="38">
        <v>500</v>
      </c>
      <c r="G150" s="38">
        <f t="shared" si="11"/>
        <v>1500</v>
      </c>
      <c r="H150" s="39">
        <f t="shared" si="12"/>
        <v>125</v>
      </c>
      <c r="I150" s="39">
        <f t="shared" si="13"/>
        <v>120.5000000000001</v>
      </c>
      <c r="J150" s="39" t="s">
        <v>13</v>
      </c>
      <c r="K150" s="39" t="s">
        <v>13</v>
      </c>
      <c r="L150" s="39">
        <f t="shared" si="10"/>
        <v>245.50000000000011</v>
      </c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s="41" customFormat="1" ht="15.75" customHeight="1" x14ac:dyDescent="0.25">
      <c r="A151" s="34">
        <f t="shared" si="14"/>
        <v>150</v>
      </c>
      <c r="B151" s="35" t="s">
        <v>60</v>
      </c>
      <c r="C151" s="36" t="s">
        <v>12</v>
      </c>
      <c r="D151" s="37">
        <v>510106027001</v>
      </c>
      <c r="E151" s="36">
        <v>10</v>
      </c>
      <c r="F151" s="38">
        <v>1000</v>
      </c>
      <c r="G151" s="38">
        <f t="shared" si="11"/>
        <v>3000</v>
      </c>
      <c r="H151" s="39">
        <f t="shared" si="12"/>
        <v>250</v>
      </c>
      <c r="I151" s="39">
        <f t="shared" si="13"/>
        <v>120.5000000000001</v>
      </c>
      <c r="J151" s="39" t="s">
        <v>13</v>
      </c>
      <c r="K151" s="39" t="s">
        <v>13</v>
      </c>
      <c r="L151" s="39">
        <f t="shared" si="10"/>
        <v>370.50000000000011</v>
      </c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s="41" customFormat="1" ht="15.75" customHeight="1" x14ac:dyDescent="0.25">
      <c r="A152" s="34">
        <f t="shared" si="14"/>
        <v>151</v>
      </c>
      <c r="B152" s="35" t="s">
        <v>146</v>
      </c>
      <c r="C152" s="36" t="s">
        <v>12</v>
      </c>
      <c r="D152" s="37">
        <v>510106027001</v>
      </c>
      <c r="E152" s="36">
        <v>1</v>
      </c>
      <c r="F152" s="38">
        <v>482</v>
      </c>
      <c r="G152" s="38">
        <f t="shared" si="11"/>
        <v>1446</v>
      </c>
      <c r="H152" s="39">
        <f t="shared" si="12"/>
        <v>120.5</v>
      </c>
      <c r="I152" s="39">
        <f t="shared" si="13"/>
        <v>120.5000000000001</v>
      </c>
      <c r="J152" s="39" t="s">
        <v>13</v>
      </c>
      <c r="K152" s="39" t="s">
        <v>13</v>
      </c>
      <c r="L152" s="39">
        <f t="shared" si="10"/>
        <v>241.00000000000011</v>
      </c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s="41" customFormat="1" ht="15.75" customHeight="1" x14ac:dyDescent="0.25">
      <c r="A153" s="34">
        <f t="shared" si="14"/>
        <v>152</v>
      </c>
      <c r="B153" s="35" t="s">
        <v>56</v>
      </c>
      <c r="C153" s="36" t="s">
        <v>12</v>
      </c>
      <c r="D153" s="37">
        <v>510106107003</v>
      </c>
      <c r="E153" s="36">
        <v>1</v>
      </c>
      <c r="F153" s="38">
        <v>482</v>
      </c>
      <c r="G153" s="38">
        <f t="shared" si="11"/>
        <v>1446</v>
      </c>
      <c r="H153" s="39">
        <f t="shared" si="12"/>
        <v>120.5</v>
      </c>
      <c r="I153" s="39">
        <f t="shared" si="13"/>
        <v>120.5000000000001</v>
      </c>
      <c r="J153" s="39" t="s">
        <v>13</v>
      </c>
      <c r="K153" s="39" t="s">
        <v>13</v>
      </c>
      <c r="L153" s="39">
        <f t="shared" si="10"/>
        <v>241.00000000000011</v>
      </c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s="41" customFormat="1" ht="15.75" customHeight="1" x14ac:dyDescent="0.25">
      <c r="A154" s="34">
        <f t="shared" si="14"/>
        <v>153</v>
      </c>
      <c r="B154" s="35" t="s">
        <v>124</v>
      </c>
      <c r="C154" s="36" t="s">
        <v>12</v>
      </c>
      <c r="D154" s="37">
        <v>510106150003</v>
      </c>
      <c r="E154" s="36">
        <v>2</v>
      </c>
      <c r="F154" s="38">
        <v>550</v>
      </c>
      <c r="G154" s="38">
        <f t="shared" si="11"/>
        <v>1650</v>
      </c>
      <c r="H154" s="39">
        <f t="shared" si="12"/>
        <v>137.5</v>
      </c>
      <c r="I154" s="39">
        <f t="shared" si="13"/>
        <v>120.5000000000001</v>
      </c>
      <c r="J154" s="39" t="s">
        <v>13</v>
      </c>
      <c r="K154" s="39" t="s">
        <v>13</v>
      </c>
      <c r="L154" s="39">
        <f t="shared" si="10"/>
        <v>258.00000000000011</v>
      </c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s="41" customFormat="1" ht="15.75" customHeight="1" x14ac:dyDescent="0.25">
      <c r="A155" s="34">
        <f t="shared" si="14"/>
        <v>154</v>
      </c>
      <c r="B155" s="35" t="s">
        <v>129</v>
      </c>
      <c r="C155" s="36" t="s">
        <v>12</v>
      </c>
      <c r="D155" s="37">
        <v>510106028001</v>
      </c>
      <c r="E155" s="36">
        <v>13</v>
      </c>
      <c r="F155" s="38">
        <v>1600</v>
      </c>
      <c r="G155" s="38">
        <f t="shared" si="11"/>
        <v>4800</v>
      </c>
      <c r="H155" s="39">
        <f t="shared" si="12"/>
        <v>400</v>
      </c>
      <c r="I155" s="39">
        <f t="shared" si="13"/>
        <v>120.5000000000001</v>
      </c>
      <c r="J155" s="39" t="s">
        <v>13</v>
      </c>
      <c r="K155" s="39" t="s">
        <v>13</v>
      </c>
      <c r="L155" s="39">
        <f t="shared" si="10"/>
        <v>520.50000000000011</v>
      </c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s="41" customFormat="1" ht="15.75" customHeight="1" x14ac:dyDescent="0.25">
      <c r="A156" s="34">
        <f t="shared" si="14"/>
        <v>155</v>
      </c>
      <c r="B156" s="35" t="s">
        <v>130</v>
      </c>
      <c r="C156" s="36" t="s">
        <v>12</v>
      </c>
      <c r="D156" s="37">
        <v>510106104002</v>
      </c>
      <c r="E156" s="36">
        <v>12</v>
      </c>
      <c r="F156" s="38">
        <v>1300</v>
      </c>
      <c r="G156" s="38">
        <f t="shared" si="11"/>
        <v>3900</v>
      </c>
      <c r="H156" s="39">
        <f t="shared" si="12"/>
        <v>325</v>
      </c>
      <c r="I156" s="39">
        <f t="shared" si="13"/>
        <v>120.5000000000001</v>
      </c>
      <c r="J156" s="39" t="s">
        <v>13</v>
      </c>
      <c r="K156" s="39" t="s">
        <v>13</v>
      </c>
      <c r="L156" s="39">
        <f t="shared" si="10"/>
        <v>445.50000000000011</v>
      </c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s="41" customFormat="1" ht="15.75" customHeight="1" x14ac:dyDescent="0.25">
      <c r="A157" s="34">
        <f t="shared" si="14"/>
        <v>156</v>
      </c>
      <c r="B157" s="35" t="s">
        <v>107</v>
      </c>
      <c r="C157" s="36" t="s">
        <v>12</v>
      </c>
      <c r="D157" s="37">
        <v>510106104002</v>
      </c>
      <c r="E157" s="36">
        <v>1</v>
      </c>
      <c r="F157" s="38">
        <v>482</v>
      </c>
      <c r="G157" s="38">
        <f t="shared" si="11"/>
        <v>1446</v>
      </c>
      <c r="H157" s="39">
        <f t="shared" si="12"/>
        <v>120.5</v>
      </c>
      <c r="I157" s="39">
        <f t="shared" si="13"/>
        <v>120.5000000000001</v>
      </c>
      <c r="J157" s="39" t="s">
        <v>13</v>
      </c>
      <c r="K157" s="39" t="s">
        <v>13</v>
      </c>
      <c r="L157" s="39">
        <f t="shared" si="10"/>
        <v>241.00000000000011</v>
      </c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s="41" customFormat="1" ht="15.75" customHeight="1" x14ac:dyDescent="0.25">
      <c r="A158" s="34">
        <f t="shared" si="14"/>
        <v>157</v>
      </c>
      <c r="B158" s="35" t="s">
        <v>118</v>
      </c>
      <c r="C158" s="36" t="s">
        <v>12</v>
      </c>
      <c r="D158" s="37">
        <v>510106022001</v>
      </c>
      <c r="E158" s="36">
        <v>11</v>
      </c>
      <c r="F158" s="38">
        <v>1200</v>
      </c>
      <c r="G158" s="38">
        <f t="shared" si="11"/>
        <v>3600</v>
      </c>
      <c r="H158" s="39">
        <f t="shared" si="12"/>
        <v>300</v>
      </c>
      <c r="I158" s="39">
        <f t="shared" si="13"/>
        <v>120.5000000000001</v>
      </c>
      <c r="J158" s="39" t="s">
        <v>13</v>
      </c>
      <c r="K158" s="39" t="s">
        <v>13</v>
      </c>
      <c r="L158" s="39">
        <f t="shared" si="10"/>
        <v>420.50000000000011</v>
      </c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s="41" customFormat="1" ht="15.75" customHeight="1" x14ac:dyDescent="0.25">
      <c r="A159" s="34">
        <f t="shared" si="14"/>
        <v>158</v>
      </c>
      <c r="B159" s="35" t="s">
        <v>64</v>
      </c>
      <c r="C159" s="36" t="s">
        <v>12</v>
      </c>
      <c r="D159" s="37">
        <v>510106105002</v>
      </c>
      <c r="E159" s="36">
        <v>1</v>
      </c>
      <c r="F159" s="38">
        <v>500</v>
      </c>
      <c r="G159" s="38">
        <f t="shared" si="11"/>
        <v>1500</v>
      </c>
      <c r="H159" s="39">
        <f t="shared" si="12"/>
        <v>125</v>
      </c>
      <c r="I159" s="39">
        <f t="shared" si="13"/>
        <v>120.5000000000001</v>
      </c>
      <c r="J159" s="39" t="s">
        <v>13</v>
      </c>
      <c r="K159" s="39" t="s">
        <v>13</v>
      </c>
      <c r="L159" s="39">
        <f t="shared" si="10"/>
        <v>245.50000000000011</v>
      </c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s="41" customFormat="1" ht="15.75" customHeight="1" x14ac:dyDescent="0.25">
      <c r="A160" s="34">
        <f t="shared" si="14"/>
        <v>159</v>
      </c>
      <c r="B160" s="35" t="s">
        <v>51</v>
      </c>
      <c r="C160" s="36" t="s">
        <v>12</v>
      </c>
      <c r="D160" s="37">
        <v>510106132002</v>
      </c>
      <c r="E160" s="36">
        <v>1</v>
      </c>
      <c r="F160" s="38">
        <v>500</v>
      </c>
      <c r="G160" s="38">
        <f t="shared" si="11"/>
        <v>1500</v>
      </c>
      <c r="H160" s="39">
        <f t="shared" si="12"/>
        <v>125</v>
      </c>
      <c r="I160" s="39">
        <f t="shared" si="13"/>
        <v>120.5000000000001</v>
      </c>
      <c r="J160" s="39" t="s">
        <v>13</v>
      </c>
      <c r="K160" s="39" t="s">
        <v>13</v>
      </c>
      <c r="L160" s="39">
        <f t="shared" si="10"/>
        <v>245.50000000000011</v>
      </c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s="41" customFormat="1" ht="15.75" customHeight="1" x14ac:dyDescent="0.25">
      <c r="A161" s="34">
        <f t="shared" si="14"/>
        <v>160</v>
      </c>
      <c r="B161" s="35" t="s">
        <v>51</v>
      </c>
      <c r="C161" s="36" t="s">
        <v>12</v>
      </c>
      <c r="D161" s="37">
        <v>510106132002</v>
      </c>
      <c r="E161" s="36">
        <v>1</v>
      </c>
      <c r="F161" s="38">
        <v>500</v>
      </c>
      <c r="G161" s="38">
        <f t="shared" si="11"/>
        <v>1500</v>
      </c>
      <c r="H161" s="39">
        <f t="shared" si="12"/>
        <v>125</v>
      </c>
      <c r="I161" s="39">
        <f t="shared" si="13"/>
        <v>120.5000000000001</v>
      </c>
      <c r="J161" s="39" t="s">
        <v>13</v>
      </c>
      <c r="K161" s="39" t="s">
        <v>13</v>
      </c>
      <c r="L161" s="39">
        <f t="shared" si="10"/>
        <v>245.50000000000011</v>
      </c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s="41" customFormat="1" ht="15.75" customHeight="1" x14ac:dyDescent="0.25">
      <c r="A162" s="34">
        <f t="shared" si="14"/>
        <v>161</v>
      </c>
      <c r="B162" s="35" t="s">
        <v>45</v>
      </c>
      <c r="C162" s="36" t="s">
        <v>12</v>
      </c>
      <c r="D162" s="37">
        <v>510106191003</v>
      </c>
      <c r="E162" s="36">
        <v>1</v>
      </c>
      <c r="F162" s="38">
        <v>482</v>
      </c>
      <c r="G162" s="38">
        <f t="shared" si="11"/>
        <v>1446</v>
      </c>
      <c r="H162" s="39">
        <f t="shared" si="12"/>
        <v>120.5</v>
      </c>
      <c r="I162" s="39">
        <f t="shared" si="13"/>
        <v>120.5000000000001</v>
      </c>
      <c r="J162" s="39" t="s">
        <v>13</v>
      </c>
      <c r="K162" s="39" t="s">
        <v>13</v>
      </c>
      <c r="L162" s="39">
        <f t="shared" si="10"/>
        <v>241.00000000000011</v>
      </c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s="41" customFormat="1" ht="15.75" customHeight="1" x14ac:dyDescent="0.25">
      <c r="A163" s="34">
        <f t="shared" si="14"/>
        <v>162</v>
      </c>
      <c r="B163" s="35" t="s">
        <v>86</v>
      </c>
      <c r="C163" s="36" t="s">
        <v>12</v>
      </c>
      <c r="D163" s="37">
        <v>510106107003</v>
      </c>
      <c r="E163" s="36">
        <v>1</v>
      </c>
      <c r="F163" s="38">
        <v>482</v>
      </c>
      <c r="G163" s="38">
        <f t="shared" si="11"/>
        <v>1446</v>
      </c>
      <c r="H163" s="39">
        <f t="shared" si="12"/>
        <v>120.5</v>
      </c>
      <c r="I163" s="39">
        <f t="shared" si="13"/>
        <v>120.5000000000001</v>
      </c>
      <c r="J163" s="39" t="s">
        <v>13</v>
      </c>
      <c r="K163" s="39" t="s">
        <v>13</v>
      </c>
      <c r="L163" s="39">
        <f t="shared" si="10"/>
        <v>241.00000000000011</v>
      </c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s="41" customFormat="1" ht="15.75" customHeight="1" x14ac:dyDescent="0.25">
      <c r="A164" s="34">
        <f t="shared" si="14"/>
        <v>163</v>
      </c>
      <c r="B164" s="35" t="s">
        <v>170</v>
      </c>
      <c r="C164" s="36" t="s">
        <v>12</v>
      </c>
      <c r="D164" s="37">
        <v>510106039001</v>
      </c>
      <c r="E164" s="36">
        <v>1</v>
      </c>
      <c r="F164" s="38">
        <v>500</v>
      </c>
      <c r="G164" s="38">
        <f t="shared" si="11"/>
        <v>1500</v>
      </c>
      <c r="H164" s="39">
        <f t="shared" si="12"/>
        <v>125</v>
      </c>
      <c r="I164" s="39">
        <f t="shared" si="13"/>
        <v>120.5000000000001</v>
      </c>
      <c r="J164" s="39" t="s">
        <v>13</v>
      </c>
      <c r="K164" s="39" t="s">
        <v>13</v>
      </c>
      <c r="L164" s="39">
        <f t="shared" si="10"/>
        <v>245.50000000000011</v>
      </c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s="41" customFormat="1" ht="15.75" customHeight="1" x14ac:dyDescent="0.25">
      <c r="A165" s="34">
        <f t="shared" si="14"/>
        <v>164</v>
      </c>
      <c r="B165" s="35" t="s">
        <v>64</v>
      </c>
      <c r="C165" s="36" t="s">
        <v>12</v>
      </c>
      <c r="D165" s="37">
        <v>510106105002</v>
      </c>
      <c r="E165" s="36">
        <v>1</v>
      </c>
      <c r="F165" s="38">
        <v>500</v>
      </c>
      <c r="G165" s="38">
        <f t="shared" si="11"/>
        <v>1500</v>
      </c>
      <c r="H165" s="39">
        <f t="shared" si="12"/>
        <v>125</v>
      </c>
      <c r="I165" s="39">
        <f t="shared" si="13"/>
        <v>120.5000000000001</v>
      </c>
      <c r="J165" s="39" t="s">
        <v>13</v>
      </c>
      <c r="K165" s="39" t="s">
        <v>13</v>
      </c>
      <c r="L165" s="39">
        <f t="shared" si="10"/>
        <v>245.50000000000011</v>
      </c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s="41" customFormat="1" ht="15.75" customHeight="1" x14ac:dyDescent="0.25">
      <c r="A166" s="34">
        <f t="shared" si="14"/>
        <v>165</v>
      </c>
      <c r="B166" s="35" t="s">
        <v>131</v>
      </c>
      <c r="C166" s="36" t="s">
        <v>12</v>
      </c>
      <c r="D166" s="37">
        <v>510106182001</v>
      </c>
      <c r="E166" s="36">
        <v>1</v>
      </c>
      <c r="F166" s="38">
        <v>482</v>
      </c>
      <c r="G166" s="38">
        <f t="shared" si="11"/>
        <v>1446</v>
      </c>
      <c r="H166" s="39">
        <f t="shared" si="12"/>
        <v>120.5</v>
      </c>
      <c r="I166" s="39">
        <f t="shared" si="13"/>
        <v>120.5000000000001</v>
      </c>
      <c r="J166" s="39" t="s">
        <v>13</v>
      </c>
      <c r="K166" s="39" t="s">
        <v>13</v>
      </c>
      <c r="L166" s="39">
        <f t="shared" si="10"/>
        <v>241.00000000000011</v>
      </c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s="41" customFormat="1" ht="15.75" customHeight="1" x14ac:dyDescent="0.25">
      <c r="A167" s="34">
        <f t="shared" si="14"/>
        <v>166</v>
      </c>
      <c r="B167" s="35" t="s">
        <v>45</v>
      </c>
      <c r="C167" s="36" t="s">
        <v>12</v>
      </c>
      <c r="D167" s="37">
        <v>510106191003</v>
      </c>
      <c r="E167" s="36">
        <v>1</v>
      </c>
      <c r="F167" s="38">
        <v>482</v>
      </c>
      <c r="G167" s="38">
        <f t="shared" si="11"/>
        <v>1446</v>
      </c>
      <c r="H167" s="39">
        <f t="shared" si="12"/>
        <v>120.5</v>
      </c>
      <c r="I167" s="39">
        <f t="shared" si="13"/>
        <v>120.5000000000001</v>
      </c>
      <c r="J167" s="39" t="s">
        <v>13</v>
      </c>
      <c r="K167" s="39" t="s">
        <v>13</v>
      </c>
      <c r="L167" s="39">
        <f t="shared" si="10"/>
        <v>241.00000000000011</v>
      </c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s="41" customFormat="1" ht="15.75" customHeight="1" x14ac:dyDescent="0.25">
      <c r="A168" s="34">
        <f t="shared" si="14"/>
        <v>167</v>
      </c>
      <c r="B168" s="35" t="s">
        <v>132</v>
      </c>
      <c r="C168" s="36" t="s">
        <v>12</v>
      </c>
      <c r="D168" s="37">
        <v>510106022001</v>
      </c>
      <c r="E168" s="36">
        <v>1</v>
      </c>
      <c r="F168" s="38">
        <v>482</v>
      </c>
      <c r="G168" s="38">
        <f t="shared" si="11"/>
        <v>1446</v>
      </c>
      <c r="H168" s="39">
        <f t="shared" si="12"/>
        <v>120.5</v>
      </c>
      <c r="I168" s="39">
        <f t="shared" si="13"/>
        <v>120.5000000000001</v>
      </c>
      <c r="J168" s="39" t="s">
        <v>13</v>
      </c>
      <c r="K168" s="39" t="s">
        <v>13</v>
      </c>
      <c r="L168" s="39">
        <f t="shared" si="10"/>
        <v>241.00000000000011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s="41" customFormat="1" ht="15.75" customHeight="1" x14ac:dyDescent="0.25">
      <c r="A169" s="34">
        <f t="shared" si="14"/>
        <v>168</v>
      </c>
      <c r="B169" s="35" t="s">
        <v>56</v>
      </c>
      <c r="C169" s="36" t="s">
        <v>12</v>
      </c>
      <c r="D169" s="37">
        <v>510106107003</v>
      </c>
      <c r="E169" s="36">
        <v>1</v>
      </c>
      <c r="F169" s="38">
        <v>482</v>
      </c>
      <c r="G169" s="38">
        <f t="shared" si="11"/>
        <v>1446</v>
      </c>
      <c r="H169" s="39">
        <f t="shared" si="12"/>
        <v>120.5</v>
      </c>
      <c r="I169" s="39">
        <f t="shared" si="13"/>
        <v>120.5000000000001</v>
      </c>
      <c r="J169" s="39" t="s">
        <v>13</v>
      </c>
      <c r="K169" s="39" t="s">
        <v>13</v>
      </c>
      <c r="L169" s="39">
        <f t="shared" si="10"/>
        <v>241.00000000000011</v>
      </c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s="41" customFormat="1" ht="15.75" customHeight="1" x14ac:dyDescent="0.25">
      <c r="A170" s="34">
        <f t="shared" si="14"/>
        <v>169</v>
      </c>
      <c r="B170" s="35" t="s">
        <v>133</v>
      </c>
      <c r="C170" s="36" t="s">
        <v>12</v>
      </c>
      <c r="D170" s="37">
        <v>510106027001</v>
      </c>
      <c r="E170" s="36">
        <v>15</v>
      </c>
      <c r="F170" s="38">
        <v>2000</v>
      </c>
      <c r="G170" s="38">
        <f t="shared" si="11"/>
        <v>6000</v>
      </c>
      <c r="H170" s="39">
        <f t="shared" si="12"/>
        <v>500</v>
      </c>
      <c r="I170" s="39">
        <f t="shared" si="13"/>
        <v>120.5000000000001</v>
      </c>
      <c r="J170" s="39" t="s">
        <v>13</v>
      </c>
      <c r="K170" s="39" t="s">
        <v>13</v>
      </c>
      <c r="L170" s="39">
        <f t="shared" si="10"/>
        <v>620.50000000000011</v>
      </c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s="41" customFormat="1" ht="34.5" customHeight="1" x14ac:dyDescent="0.25">
      <c r="A171" s="34">
        <f t="shared" si="14"/>
        <v>170</v>
      </c>
      <c r="B171" s="35" t="s">
        <v>134</v>
      </c>
      <c r="C171" s="36" t="s">
        <v>12</v>
      </c>
      <c r="D171" s="37">
        <v>510106030001</v>
      </c>
      <c r="E171" s="36">
        <v>1</v>
      </c>
      <c r="F171" s="38">
        <v>482</v>
      </c>
      <c r="G171" s="38">
        <f t="shared" si="11"/>
        <v>1446</v>
      </c>
      <c r="H171" s="39">
        <f t="shared" si="12"/>
        <v>120.5</v>
      </c>
      <c r="I171" s="39">
        <f t="shared" si="13"/>
        <v>120.5000000000001</v>
      </c>
      <c r="J171" s="39" t="s">
        <v>13</v>
      </c>
      <c r="K171" s="39" t="s">
        <v>13</v>
      </c>
      <c r="L171" s="39">
        <f t="shared" si="10"/>
        <v>241.00000000000011</v>
      </c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s="41" customFormat="1" ht="15.75" customHeight="1" x14ac:dyDescent="0.25">
      <c r="A172" s="34">
        <f t="shared" si="14"/>
        <v>171</v>
      </c>
      <c r="B172" s="35" t="s">
        <v>135</v>
      </c>
      <c r="C172" s="36" t="s">
        <v>12</v>
      </c>
      <c r="D172" s="37">
        <v>510106105002</v>
      </c>
      <c r="E172" s="36">
        <v>1</v>
      </c>
      <c r="F172" s="38">
        <v>500</v>
      </c>
      <c r="G172" s="38">
        <f t="shared" si="11"/>
        <v>1500</v>
      </c>
      <c r="H172" s="39">
        <f t="shared" si="12"/>
        <v>125</v>
      </c>
      <c r="I172" s="39">
        <f t="shared" si="13"/>
        <v>120.5000000000001</v>
      </c>
      <c r="J172" s="39" t="s">
        <v>13</v>
      </c>
      <c r="K172" s="39" t="s">
        <v>13</v>
      </c>
      <c r="L172" s="39">
        <f t="shared" si="10"/>
        <v>245.50000000000011</v>
      </c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s="41" customFormat="1" ht="15.75" customHeight="1" x14ac:dyDescent="0.25">
      <c r="A173" s="34">
        <f t="shared" si="14"/>
        <v>172</v>
      </c>
      <c r="B173" s="35" t="s">
        <v>136</v>
      </c>
      <c r="C173" s="36" t="s">
        <v>12</v>
      </c>
      <c r="D173" s="37">
        <v>510106109002</v>
      </c>
      <c r="E173" s="36">
        <v>18</v>
      </c>
      <c r="F173" s="38">
        <v>2596</v>
      </c>
      <c r="G173" s="38">
        <f t="shared" si="11"/>
        <v>7788</v>
      </c>
      <c r="H173" s="39">
        <f t="shared" si="12"/>
        <v>649</v>
      </c>
      <c r="I173" s="39">
        <f t="shared" si="13"/>
        <v>120.5000000000001</v>
      </c>
      <c r="J173" s="39" t="s">
        <v>13</v>
      </c>
      <c r="K173" s="39" t="s">
        <v>13</v>
      </c>
      <c r="L173" s="39">
        <f t="shared" si="10"/>
        <v>769.50000000000011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s="41" customFormat="1" ht="15.75" customHeight="1" x14ac:dyDescent="0.25">
      <c r="A174" s="34">
        <f t="shared" si="14"/>
        <v>173</v>
      </c>
      <c r="B174" s="35" t="s">
        <v>45</v>
      </c>
      <c r="C174" s="36" t="s">
        <v>12</v>
      </c>
      <c r="D174" s="37">
        <v>510106191003</v>
      </c>
      <c r="E174" s="36">
        <v>1</v>
      </c>
      <c r="F174" s="38">
        <v>482</v>
      </c>
      <c r="G174" s="38">
        <f t="shared" si="11"/>
        <v>1446</v>
      </c>
      <c r="H174" s="39">
        <f t="shared" si="12"/>
        <v>120.5</v>
      </c>
      <c r="I174" s="39">
        <f t="shared" si="13"/>
        <v>120.5000000000001</v>
      </c>
      <c r="J174" s="39" t="s">
        <v>13</v>
      </c>
      <c r="K174" s="39" t="s">
        <v>13</v>
      </c>
      <c r="L174" s="39">
        <f t="shared" si="10"/>
        <v>241.00000000000011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s="41" customFormat="1" ht="15.75" customHeight="1" x14ac:dyDescent="0.25">
      <c r="A175" s="34">
        <f t="shared" si="14"/>
        <v>174</v>
      </c>
      <c r="B175" s="35" t="s">
        <v>137</v>
      </c>
      <c r="C175" s="36" t="s">
        <v>12</v>
      </c>
      <c r="D175" s="37">
        <v>510106115001</v>
      </c>
      <c r="E175" s="36">
        <v>6</v>
      </c>
      <c r="F175" s="38">
        <v>700</v>
      </c>
      <c r="G175" s="38">
        <f t="shared" si="11"/>
        <v>2100</v>
      </c>
      <c r="H175" s="39">
        <f t="shared" si="12"/>
        <v>175</v>
      </c>
      <c r="I175" s="39">
        <f t="shared" si="13"/>
        <v>120.5000000000001</v>
      </c>
      <c r="J175" s="39" t="s">
        <v>13</v>
      </c>
      <c r="K175" s="39" t="s">
        <v>13</v>
      </c>
      <c r="L175" s="39">
        <f t="shared" si="10"/>
        <v>295.50000000000011</v>
      </c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s="41" customFormat="1" ht="15.75" customHeight="1" x14ac:dyDescent="0.25">
      <c r="A176" s="34">
        <f t="shared" si="14"/>
        <v>175</v>
      </c>
      <c r="B176" s="35" t="s">
        <v>138</v>
      </c>
      <c r="C176" s="36" t="s">
        <v>12</v>
      </c>
      <c r="D176" s="37">
        <v>510106108002</v>
      </c>
      <c r="E176" s="35">
        <v>12</v>
      </c>
      <c r="F176" s="38">
        <v>1300</v>
      </c>
      <c r="G176" s="38">
        <f t="shared" si="11"/>
        <v>3900</v>
      </c>
      <c r="H176" s="39">
        <f t="shared" si="12"/>
        <v>325</v>
      </c>
      <c r="I176" s="39">
        <f t="shared" si="13"/>
        <v>120.5000000000001</v>
      </c>
      <c r="J176" s="39" t="s">
        <v>13</v>
      </c>
      <c r="K176" s="39" t="s">
        <v>13</v>
      </c>
      <c r="L176" s="39">
        <f t="shared" si="10"/>
        <v>445.50000000000011</v>
      </c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s="41" customFormat="1" ht="15.75" customHeight="1" x14ac:dyDescent="0.25">
      <c r="A177" s="34">
        <f t="shared" si="14"/>
        <v>176</v>
      </c>
      <c r="B177" s="35" t="s">
        <v>139</v>
      </c>
      <c r="C177" s="36" t="s">
        <v>12</v>
      </c>
      <c r="D177" s="37">
        <v>510106106002</v>
      </c>
      <c r="E177" s="35">
        <v>1</v>
      </c>
      <c r="F177" s="38">
        <v>500</v>
      </c>
      <c r="G177" s="38">
        <f t="shared" si="11"/>
        <v>1500</v>
      </c>
      <c r="H177" s="39">
        <f t="shared" si="12"/>
        <v>125</v>
      </c>
      <c r="I177" s="39">
        <f t="shared" si="13"/>
        <v>120.5000000000001</v>
      </c>
      <c r="J177" s="39" t="s">
        <v>13</v>
      </c>
      <c r="K177" s="39" t="s">
        <v>13</v>
      </c>
      <c r="L177" s="39">
        <f t="shared" si="10"/>
        <v>245.50000000000011</v>
      </c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s="41" customFormat="1" ht="15.75" customHeight="1" x14ac:dyDescent="0.25">
      <c r="A178" s="34">
        <f t="shared" si="14"/>
        <v>177</v>
      </c>
      <c r="B178" s="35" t="s">
        <v>75</v>
      </c>
      <c r="C178" s="36" t="s">
        <v>12</v>
      </c>
      <c r="D178" s="37">
        <v>510106244001</v>
      </c>
      <c r="E178" s="35">
        <v>4</v>
      </c>
      <c r="F178" s="38">
        <v>600</v>
      </c>
      <c r="G178" s="38">
        <f t="shared" si="11"/>
        <v>1800</v>
      </c>
      <c r="H178" s="39">
        <f t="shared" si="12"/>
        <v>150</v>
      </c>
      <c r="I178" s="39">
        <f t="shared" si="13"/>
        <v>120.5000000000001</v>
      </c>
      <c r="J178" s="39" t="s">
        <v>13</v>
      </c>
      <c r="K178" s="39" t="s">
        <v>13</v>
      </c>
      <c r="L178" s="39">
        <f t="shared" si="10"/>
        <v>270.50000000000011</v>
      </c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s="41" customFormat="1" ht="15.75" customHeight="1" x14ac:dyDescent="0.25">
      <c r="A179" s="34">
        <f t="shared" si="14"/>
        <v>178</v>
      </c>
      <c r="B179" s="35" t="s">
        <v>124</v>
      </c>
      <c r="C179" s="36" t="s">
        <v>12</v>
      </c>
      <c r="D179" s="37">
        <v>510106150003</v>
      </c>
      <c r="E179" s="36">
        <v>2</v>
      </c>
      <c r="F179" s="38">
        <v>550</v>
      </c>
      <c r="G179" s="38">
        <f t="shared" si="11"/>
        <v>1650</v>
      </c>
      <c r="H179" s="39">
        <f t="shared" si="12"/>
        <v>137.5</v>
      </c>
      <c r="I179" s="39">
        <f t="shared" si="13"/>
        <v>120.5000000000001</v>
      </c>
      <c r="J179" s="39" t="s">
        <v>13</v>
      </c>
      <c r="K179" s="39" t="s">
        <v>13</v>
      </c>
      <c r="L179" s="39">
        <f t="shared" si="10"/>
        <v>258.00000000000011</v>
      </c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s="41" customFormat="1" ht="15.75" customHeight="1" x14ac:dyDescent="0.25">
      <c r="A180" s="34">
        <f t="shared" si="14"/>
        <v>179</v>
      </c>
      <c r="B180" s="35" t="s">
        <v>140</v>
      </c>
      <c r="C180" s="36" t="s">
        <v>12</v>
      </c>
      <c r="D180" s="37">
        <v>510106109002</v>
      </c>
      <c r="E180" s="36">
        <v>16</v>
      </c>
      <c r="F180" s="38">
        <v>2250</v>
      </c>
      <c r="G180" s="38">
        <f t="shared" si="11"/>
        <v>6750</v>
      </c>
      <c r="H180" s="39">
        <f t="shared" si="12"/>
        <v>562.5</v>
      </c>
      <c r="I180" s="39">
        <f t="shared" si="13"/>
        <v>120.5000000000001</v>
      </c>
      <c r="J180" s="39" t="s">
        <v>13</v>
      </c>
      <c r="K180" s="39" t="s">
        <v>13</v>
      </c>
      <c r="L180" s="39">
        <f t="shared" si="10"/>
        <v>683.00000000000011</v>
      </c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s="41" customFormat="1" ht="15.75" customHeight="1" x14ac:dyDescent="0.25">
      <c r="A181" s="34">
        <f t="shared" si="14"/>
        <v>180</v>
      </c>
      <c r="B181" s="35" t="s">
        <v>157</v>
      </c>
      <c r="C181" s="36" t="s">
        <v>12</v>
      </c>
      <c r="D181" s="37">
        <v>510106103002</v>
      </c>
      <c r="E181" s="35">
        <v>8</v>
      </c>
      <c r="F181" s="38">
        <v>850</v>
      </c>
      <c r="G181" s="38">
        <f t="shared" si="11"/>
        <v>2550</v>
      </c>
      <c r="H181" s="39">
        <f t="shared" si="12"/>
        <v>212.5</v>
      </c>
      <c r="I181" s="39">
        <f t="shared" si="13"/>
        <v>120.5000000000001</v>
      </c>
      <c r="J181" s="39" t="s">
        <v>13</v>
      </c>
      <c r="K181" s="39" t="s">
        <v>13</v>
      </c>
      <c r="L181" s="39">
        <f t="shared" si="10"/>
        <v>333.00000000000011</v>
      </c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s="41" customFormat="1" ht="15.75" customHeight="1" x14ac:dyDescent="0.25">
      <c r="A182" s="34">
        <f t="shared" si="14"/>
        <v>181</v>
      </c>
      <c r="B182" s="35" t="s">
        <v>141</v>
      </c>
      <c r="C182" s="36" t="s">
        <v>12</v>
      </c>
      <c r="D182" s="37">
        <v>510106106001</v>
      </c>
      <c r="E182" s="36">
        <v>20</v>
      </c>
      <c r="F182" s="38">
        <v>3000</v>
      </c>
      <c r="G182" s="38">
        <f t="shared" si="11"/>
        <v>9000</v>
      </c>
      <c r="H182" s="39">
        <f t="shared" si="12"/>
        <v>750</v>
      </c>
      <c r="I182" s="39">
        <f t="shared" si="13"/>
        <v>120.5000000000001</v>
      </c>
      <c r="J182" s="39" t="s">
        <v>13</v>
      </c>
      <c r="K182" s="39" t="s">
        <v>13</v>
      </c>
      <c r="L182" s="39">
        <f t="shared" si="10"/>
        <v>870.50000000000011</v>
      </c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s="41" customFormat="1" ht="15.75" customHeight="1" x14ac:dyDescent="0.25">
      <c r="A183" s="34">
        <f t="shared" si="14"/>
        <v>182</v>
      </c>
      <c r="B183" s="35" t="s">
        <v>110</v>
      </c>
      <c r="C183" s="36" t="s">
        <v>12</v>
      </c>
      <c r="D183" s="37">
        <v>510106106002</v>
      </c>
      <c r="E183" s="36">
        <v>2</v>
      </c>
      <c r="F183" s="38">
        <v>550</v>
      </c>
      <c r="G183" s="38">
        <f t="shared" si="11"/>
        <v>1650</v>
      </c>
      <c r="H183" s="39">
        <f t="shared" si="12"/>
        <v>137.5</v>
      </c>
      <c r="I183" s="39">
        <f t="shared" si="13"/>
        <v>120.5000000000001</v>
      </c>
      <c r="J183" s="39" t="s">
        <v>13</v>
      </c>
      <c r="K183" s="39" t="s">
        <v>13</v>
      </c>
      <c r="L183" s="39">
        <f t="shared" si="10"/>
        <v>258.00000000000011</v>
      </c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s="41" customFormat="1" ht="15.75" customHeight="1" x14ac:dyDescent="0.25">
      <c r="A184" s="34">
        <f t="shared" si="14"/>
        <v>183</v>
      </c>
      <c r="B184" s="35" t="s">
        <v>171</v>
      </c>
      <c r="C184" s="36" t="s">
        <v>12</v>
      </c>
      <c r="D184" s="37">
        <v>510106020001</v>
      </c>
      <c r="E184" s="36">
        <v>10</v>
      </c>
      <c r="F184" s="38">
        <v>1000</v>
      </c>
      <c r="G184" s="38">
        <f t="shared" si="11"/>
        <v>3000</v>
      </c>
      <c r="H184" s="39">
        <f t="shared" si="12"/>
        <v>250</v>
      </c>
      <c r="I184" s="39">
        <f t="shared" si="13"/>
        <v>120.5000000000001</v>
      </c>
      <c r="J184" s="39" t="s">
        <v>13</v>
      </c>
      <c r="K184" s="39" t="s">
        <v>13</v>
      </c>
      <c r="L184" s="39">
        <f t="shared" si="10"/>
        <v>370.50000000000011</v>
      </c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s="41" customFormat="1" ht="12.75" x14ac:dyDescent="0.25">
      <c r="A185" s="34">
        <f t="shared" si="14"/>
        <v>184</v>
      </c>
      <c r="B185" s="35" t="s">
        <v>45</v>
      </c>
      <c r="C185" s="36" t="s">
        <v>12</v>
      </c>
      <c r="D185" s="37">
        <v>510106191003</v>
      </c>
      <c r="E185" s="36">
        <v>1</v>
      </c>
      <c r="F185" s="38">
        <v>482</v>
      </c>
      <c r="G185" s="38">
        <f t="shared" si="11"/>
        <v>1446</v>
      </c>
      <c r="H185" s="39">
        <f t="shared" si="12"/>
        <v>120.5</v>
      </c>
      <c r="I185" s="39">
        <f t="shared" si="13"/>
        <v>120.5000000000001</v>
      </c>
      <c r="J185" s="39" t="s">
        <v>13</v>
      </c>
      <c r="K185" s="39" t="s">
        <v>13</v>
      </c>
      <c r="L185" s="39">
        <f t="shared" ref="L185:L208" si="15">SUM(H185:K185)</f>
        <v>241.00000000000011</v>
      </c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s="41" customFormat="1" ht="12.75" x14ac:dyDescent="0.25">
      <c r="A186" s="34">
        <f t="shared" si="14"/>
        <v>185</v>
      </c>
      <c r="B186" s="35" t="s">
        <v>143</v>
      </c>
      <c r="C186" s="36" t="s">
        <v>12</v>
      </c>
      <c r="D186" s="37">
        <v>510106043001</v>
      </c>
      <c r="E186" s="36">
        <v>9</v>
      </c>
      <c r="F186" s="38">
        <v>975</v>
      </c>
      <c r="G186" s="38">
        <f t="shared" si="11"/>
        <v>2925</v>
      </c>
      <c r="H186" s="39">
        <f t="shared" si="12"/>
        <v>243.75</v>
      </c>
      <c r="I186" s="39">
        <f t="shared" si="13"/>
        <v>120.5000000000001</v>
      </c>
      <c r="J186" s="39" t="s">
        <v>13</v>
      </c>
      <c r="K186" s="39" t="s">
        <v>13</v>
      </c>
      <c r="L186" s="39">
        <f t="shared" si="15"/>
        <v>364.25000000000011</v>
      </c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s="41" customFormat="1" ht="12.75" x14ac:dyDescent="0.25">
      <c r="A187" s="34">
        <f t="shared" si="14"/>
        <v>186</v>
      </c>
      <c r="B187" s="35" t="s">
        <v>144</v>
      </c>
      <c r="C187" s="36" t="s">
        <v>12</v>
      </c>
      <c r="D187" s="37">
        <v>510106110002</v>
      </c>
      <c r="E187" s="36">
        <v>4</v>
      </c>
      <c r="F187" s="38">
        <v>600</v>
      </c>
      <c r="G187" s="38">
        <f t="shared" si="11"/>
        <v>1800</v>
      </c>
      <c r="H187" s="39">
        <f t="shared" si="12"/>
        <v>150</v>
      </c>
      <c r="I187" s="39">
        <f t="shared" si="13"/>
        <v>120.5000000000001</v>
      </c>
      <c r="J187" s="39" t="s">
        <v>13</v>
      </c>
      <c r="K187" s="39" t="s">
        <v>13</v>
      </c>
      <c r="L187" s="39">
        <f t="shared" si="15"/>
        <v>270.50000000000011</v>
      </c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s="41" customFormat="1" ht="12.75" x14ac:dyDescent="0.25">
      <c r="A188" s="34">
        <f t="shared" si="14"/>
        <v>187</v>
      </c>
      <c r="B188" s="35" t="s">
        <v>91</v>
      </c>
      <c r="C188" s="36" t="s">
        <v>12</v>
      </c>
      <c r="D188" s="37">
        <v>510106030001</v>
      </c>
      <c r="E188" s="36">
        <v>7</v>
      </c>
      <c r="F188" s="42">
        <v>800</v>
      </c>
      <c r="G188" s="38">
        <f t="shared" si="11"/>
        <v>2400</v>
      </c>
      <c r="H188" s="39">
        <f t="shared" si="12"/>
        <v>200</v>
      </c>
      <c r="I188" s="39">
        <f t="shared" si="13"/>
        <v>120.5000000000001</v>
      </c>
      <c r="J188" s="39" t="s">
        <v>13</v>
      </c>
      <c r="K188" s="39" t="s">
        <v>13</v>
      </c>
      <c r="L188" s="39">
        <f t="shared" si="15"/>
        <v>320.50000000000011</v>
      </c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s="41" customFormat="1" ht="12.75" x14ac:dyDescent="0.25">
      <c r="A189" s="34">
        <f t="shared" si="14"/>
        <v>188</v>
      </c>
      <c r="B189" s="35" t="s">
        <v>125</v>
      </c>
      <c r="C189" s="36" t="s">
        <v>12</v>
      </c>
      <c r="D189" s="37">
        <v>510106013001</v>
      </c>
      <c r="E189" s="36">
        <v>12</v>
      </c>
      <c r="F189" s="42">
        <v>1300</v>
      </c>
      <c r="G189" s="38">
        <f t="shared" si="11"/>
        <v>3900</v>
      </c>
      <c r="H189" s="39">
        <f t="shared" si="12"/>
        <v>325</v>
      </c>
      <c r="I189" s="39">
        <f t="shared" si="13"/>
        <v>120.5000000000001</v>
      </c>
      <c r="J189" s="39" t="s">
        <v>13</v>
      </c>
      <c r="K189" s="39" t="s">
        <v>13</v>
      </c>
      <c r="L189" s="39">
        <f t="shared" si="15"/>
        <v>445.50000000000011</v>
      </c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s="41" customFormat="1" ht="12.75" x14ac:dyDescent="0.25">
      <c r="A190" s="34">
        <f t="shared" si="14"/>
        <v>189</v>
      </c>
      <c r="B190" s="35" t="s">
        <v>53</v>
      </c>
      <c r="C190" s="36" t="s">
        <v>12</v>
      </c>
      <c r="D190" s="37">
        <v>510106003001</v>
      </c>
      <c r="E190" s="36">
        <v>12</v>
      </c>
      <c r="F190" s="38">
        <v>1390</v>
      </c>
      <c r="G190" s="38">
        <f t="shared" si="11"/>
        <v>4170</v>
      </c>
      <c r="H190" s="39">
        <f t="shared" si="12"/>
        <v>347.5</v>
      </c>
      <c r="I190" s="39">
        <f t="shared" si="13"/>
        <v>120.5000000000001</v>
      </c>
      <c r="J190" s="39" t="s">
        <v>13</v>
      </c>
      <c r="K190" s="39" t="s">
        <v>13</v>
      </c>
      <c r="L190" s="39">
        <f t="shared" si="15"/>
        <v>468.00000000000011</v>
      </c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s="41" customFormat="1" ht="12.75" x14ac:dyDescent="0.25">
      <c r="A191" s="34">
        <f t="shared" si="14"/>
        <v>190</v>
      </c>
      <c r="B191" s="35" t="s">
        <v>122</v>
      </c>
      <c r="C191" s="36" t="s">
        <v>12</v>
      </c>
      <c r="D191" s="37">
        <v>510106039001</v>
      </c>
      <c r="E191" s="36">
        <v>1</v>
      </c>
      <c r="F191" s="38">
        <v>500</v>
      </c>
      <c r="G191" s="38">
        <f t="shared" si="11"/>
        <v>1500</v>
      </c>
      <c r="H191" s="39">
        <f t="shared" si="12"/>
        <v>125</v>
      </c>
      <c r="I191" s="39">
        <f t="shared" si="13"/>
        <v>120.5000000000001</v>
      </c>
      <c r="J191" s="39" t="s">
        <v>13</v>
      </c>
      <c r="K191" s="39" t="s">
        <v>13</v>
      </c>
      <c r="L191" s="39">
        <f t="shared" si="15"/>
        <v>245.50000000000011</v>
      </c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s="41" customFormat="1" ht="12.75" x14ac:dyDescent="0.25">
      <c r="A192" s="34">
        <f t="shared" si="14"/>
        <v>191</v>
      </c>
      <c r="B192" s="35" t="s">
        <v>149</v>
      </c>
      <c r="C192" s="36" t="s">
        <v>12</v>
      </c>
      <c r="D192" s="37">
        <v>510106108002</v>
      </c>
      <c r="E192" s="36">
        <v>1</v>
      </c>
      <c r="F192" s="38">
        <v>500</v>
      </c>
      <c r="G192" s="38">
        <f t="shared" si="11"/>
        <v>1500</v>
      </c>
      <c r="H192" s="39">
        <f t="shared" si="12"/>
        <v>125</v>
      </c>
      <c r="I192" s="39">
        <f t="shared" si="13"/>
        <v>120.5000000000001</v>
      </c>
      <c r="J192" s="39" t="s">
        <v>13</v>
      </c>
      <c r="K192" s="39" t="s">
        <v>13</v>
      </c>
      <c r="L192" s="39">
        <f t="shared" si="15"/>
        <v>245.50000000000011</v>
      </c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s="41" customFormat="1" ht="15.75" customHeight="1" x14ac:dyDescent="0.25">
      <c r="A193" s="34">
        <f t="shared" si="14"/>
        <v>192</v>
      </c>
      <c r="B193" s="35" t="s">
        <v>60</v>
      </c>
      <c r="C193" s="36" t="s">
        <v>12</v>
      </c>
      <c r="D193" s="37">
        <v>510106027001</v>
      </c>
      <c r="E193" s="36">
        <v>9</v>
      </c>
      <c r="F193" s="38">
        <v>930</v>
      </c>
      <c r="G193" s="38">
        <f t="shared" ref="G193:G210" si="16">+F193*3</f>
        <v>2790</v>
      </c>
      <c r="H193" s="39">
        <f t="shared" ref="H193:H210" si="17">+F193/12*3</f>
        <v>232.5</v>
      </c>
      <c r="I193" s="39">
        <f t="shared" ref="I193:I210" si="18">+(40.1666666666667)*3</f>
        <v>120.5000000000001</v>
      </c>
      <c r="J193" s="39" t="s">
        <v>13</v>
      </c>
      <c r="K193" s="39" t="s">
        <v>13</v>
      </c>
      <c r="L193" s="39">
        <f t="shared" si="15"/>
        <v>353.00000000000011</v>
      </c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s="41" customFormat="1" ht="15.75" customHeight="1" x14ac:dyDescent="0.25">
      <c r="A194" s="34">
        <f t="shared" si="14"/>
        <v>193</v>
      </c>
      <c r="B194" s="35" t="s">
        <v>172</v>
      </c>
      <c r="C194" s="36" t="s">
        <v>12</v>
      </c>
      <c r="D194" s="37">
        <v>510106107003</v>
      </c>
      <c r="E194" s="36">
        <v>10</v>
      </c>
      <c r="F194" s="38">
        <v>1050</v>
      </c>
      <c r="G194" s="38">
        <f t="shared" si="16"/>
        <v>3150</v>
      </c>
      <c r="H194" s="39">
        <f t="shared" si="17"/>
        <v>262.5</v>
      </c>
      <c r="I194" s="39">
        <f t="shared" si="18"/>
        <v>120.5000000000001</v>
      </c>
      <c r="J194" s="39" t="s">
        <v>13</v>
      </c>
      <c r="K194" s="39" t="s">
        <v>13</v>
      </c>
      <c r="L194" s="39">
        <f t="shared" si="15"/>
        <v>383.00000000000011</v>
      </c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s="41" customFormat="1" ht="15.75" customHeight="1" x14ac:dyDescent="0.25">
      <c r="A195" s="34">
        <f t="shared" si="14"/>
        <v>194</v>
      </c>
      <c r="B195" s="35" t="s">
        <v>105</v>
      </c>
      <c r="C195" s="36" t="s">
        <v>12</v>
      </c>
      <c r="D195" s="43">
        <v>510106182001</v>
      </c>
      <c r="E195" s="44">
        <v>4</v>
      </c>
      <c r="F195" s="38">
        <v>600</v>
      </c>
      <c r="G195" s="38">
        <f t="shared" si="16"/>
        <v>1800</v>
      </c>
      <c r="H195" s="39">
        <f t="shared" si="17"/>
        <v>150</v>
      </c>
      <c r="I195" s="39">
        <f t="shared" si="18"/>
        <v>120.5000000000001</v>
      </c>
      <c r="J195" s="39" t="s">
        <v>13</v>
      </c>
      <c r="K195" s="39" t="s">
        <v>13</v>
      </c>
      <c r="L195" s="39">
        <f t="shared" si="15"/>
        <v>270.50000000000011</v>
      </c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s="41" customFormat="1" ht="15.75" customHeight="1" x14ac:dyDescent="0.25">
      <c r="A196" s="34">
        <f t="shared" ref="A196:A213" si="19">+A195+1</f>
        <v>195</v>
      </c>
      <c r="B196" s="35" t="s">
        <v>59</v>
      </c>
      <c r="C196" s="36" t="s">
        <v>12</v>
      </c>
      <c r="D196" s="37">
        <v>510106018001</v>
      </c>
      <c r="E196" s="36">
        <v>5</v>
      </c>
      <c r="F196" s="38">
        <v>650</v>
      </c>
      <c r="G196" s="38">
        <f t="shared" si="16"/>
        <v>1950</v>
      </c>
      <c r="H196" s="39">
        <f t="shared" si="17"/>
        <v>162.5</v>
      </c>
      <c r="I196" s="39">
        <f t="shared" si="18"/>
        <v>120.5000000000001</v>
      </c>
      <c r="J196" s="39" t="s">
        <v>13</v>
      </c>
      <c r="K196" s="39" t="s">
        <v>13</v>
      </c>
      <c r="L196" s="39">
        <f t="shared" si="15"/>
        <v>283.00000000000011</v>
      </c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s="41" customFormat="1" ht="15.75" customHeight="1" x14ac:dyDescent="0.25">
      <c r="A197" s="34">
        <f t="shared" si="19"/>
        <v>196</v>
      </c>
      <c r="B197" s="35" t="s">
        <v>147</v>
      </c>
      <c r="C197" s="36" t="s">
        <v>12</v>
      </c>
      <c r="D197" s="37">
        <v>510106011001</v>
      </c>
      <c r="E197" s="36">
        <v>4</v>
      </c>
      <c r="F197" s="38">
        <v>600</v>
      </c>
      <c r="G197" s="38">
        <f t="shared" si="16"/>
        <v>1800</v>
      </c>
      <c r="H197" s="39">
        <f t="shared" si="17"/>
        <v>150</v>
      </c>
      <c r="I197" s="39">
        <f t="shared" si="18"/>
        <v>120.5000000000001</v>
      </c>
      <c r="J197" s="39" t="s">
        <v>13</v>
      </c>
      <c r="K197" s="39" t="s">
        <v>13</v>
      </c>
      <c r="L197" s="39">
        <f t="shared" si="15"/>
        <v>270.50000000000011</v>
      </c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s="41" customFormat="1" ht="15.75" customHeight="1" x14ac:dyDescent="0.25">
      <c r="A198" s="34">
        <f t="shared" si="19"/>
        <v>197</v>
      </c>
      <c r="B198" s="35" t="s">
        <v>148</v>
      </c>
      <c r="C198" s="36" t="s">
        <v>12</v>
      </c>
      <c r="D198" s="37">
        <v>510106104002</v>
      </c>
      <c r="E198" s="36">
        <v>10</v>
      </c>
      <c r="F198" s="38">
        <v>1050</v>
      </c>
      <c r="G198" s="38">
        <f t="shared" si="16"/>
        <v>3150</v>
      </c>
      <c r="H198" s="39">
        <f t="shared" si="17"/>
        <v>262.5</v>
      </c>
      <c r="I198" s="39">
        <f t="shared" si="18"/>
        <v>120.5000000000001</v>
      </c>
      <c r="J198" s="39" t="s">
        <v>13</v>
      </c>
      <c r="K198" s="39" t="s">
        <v>13</v>
      </c>
      <c r="L198" s="39">
        <f t="shared" si="15"/>
        <v>383.00000000000011</v>
      </c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s="41" customFormat="1" ht="15.75" customHeight="1" x14ac:dyDescent="0.25">
      <c r="A199" s="34">
        <f t="shared" si="19"/>
        <v>198</v>
      </c>
      <c r="B199" s="35" t="s">
        <v>150</v>
      </c>
      <c r="C199" s="36" t="s">
        <v>12</v>
      </c>
      <c r="D199" s="37">
        <v>510106108002</v>
      </c>
      <c r="E199" s="36">
        <v>15</v>
      </c>
      <c r="F199" s="38">
        <v>1800</v>
      </c>
      <c r="G199" s="38">
        <f t="shared" si="16"/>
        <v>5400</v>
      </c>
      <c r="H199" s="39">
        <f t="shared" si="17"/>
        <v>450</v>
      </c>
      <c r="I199" s="39">
        <f t="shared" si="18"/>
        <v>120.5000000000001</v>
      </c>
      <c r="J199" s="39" t="s">
        <v>13</v>
      </c>
      <c r="K199" s="39" t="s">
        <v>13</v>
      </c>
      <c r="L199" s="39">
        <f t="shared" si="15"/>
        <v>570.50000000000011</v>
      </c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s="41" customFormat="1" ht="15.75" customHeight="1" x14ac:dyDescent="0.25">
      <c r="A200" s="34">
        <f t="shared" si="19"/>
        <v>199</v>
      </c>
      <c r="B200" s="35" t="s">
        <v>151</v>
      </c>
      <c r="C200" s="36" t="s">
        <v>12</v>
      </c>
      <c r="D200" s="37">
        <v>510106103002</v>
      </c>
      <c r="E200" s="36">
        <v>18</v>
      </c>
      <c r="F200" s="38">
        <v>2600</v>
      </c>
      <c r="G200" s="38">
        <f t="shared" si="16"/>
        <v>7800</v>
      </c>
      <c r="H200" s="39">
        <f t="shared" si="17"/>
        <v>650</v>
      </c>
      <c r="I200" s="39">
        <f t="shared" si="18"/>
        <v>120.5000000000001</v>
      </c>
      <c r="J200" s="39" t="s">
        <v>13</v>
      </c>
      <c r="K200" s="39" t="s">
        <v>13</v>
      </c>
      <c r="L200" s="39">
        <f t="shared" si="15"/>
        <v>770.50000000000011</v>
      </c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s="41" customFormat="1" ht="15.75" customHeight="1" x14ac:dyDescent="0.25">
      <c r="A201" s="34">
        <f t="shared" si="19"/>
        <v>200</v>
      </c>
      <c r="B201" s="35" t="s">
        <v>64</v>
      </c>
      <c r="C201" s="36" t="s">
        <v>12</v>
      </c>
      <c r="D201" s="37">
        <v>510106105002</v>
      </c>
      <c r="E201" s="36">
        <v>1</v>
      </c>
      <c r="F201" s="38">
        <v>500</v>
      </c>
      <c r="G201" s="38">
        <f t="shared" si="16"/>
        <v>1500</v>
      </c>
      <c r="H201" s="39">
        <f t="shared" si="17"/>
        <v>125</v>
      </c>
      <c r="I201" s="39">
        <f t="shared" si="18"/>
        <v>120.5000000000001</v>
      </c>
      <c r="J201" s="39" t="s">
        <v>13</v>
      </c>
      <c r="K201" s="39" t="s">
        <v>13</v>
      </c>
      <c r="L201" s="39">
        <f t="shared" si="15"/>
        <v>245.50000000000011</v>
      </c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s="41" customFormat="1" ht="15.75" customHeight="1" x14ac:dyDescent="0.25">
      <c r="A202" s="34">
        <f t="shared" si="19"/>
        <v>201</v>
      </c>
      <c r="B202" s="35" t="s">
        <v>90</v>
      </c>
      <c r="C202" s="36" t="s">
        <v>12</v>
      </c>
      <c r="D202" s="37">
        <v>510106106001</v>
      </c>
      <c r="E202" s="36">
        <v>2</v>
      </c>
      <c r="F202" s="38">
        <v>550</v>
      </c>
      <c r="G202" s="38">
        <f t="shared" si="16"/>
        <v>1650</v>
      </c>
      <c r="H202" s="39">
        <f t="shared" si="17"/>
        <v>137.5</v>
      </c>
      <c r="I202" s="39">
        <f t="shared" si="18"/>
        <v>120.5000000000001</v>
      </c>
      <c r="J202" s="39" t="s">
        <v>13</v>
      </c>
      <c r="K202" s="39" t="s">
        <v>13</v>
      </c>
      <c r="L202" s="39">
        <f t="shared" si="15"/>
        <v>258.00000000000011</v>
      </c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s="41" customFormat="1" ht="15.75" customHeight="1" x14ac:dyDescent="0.25">
      <c r="A203" s="34">
        <f t="shared" si="19"/>
        <v>202</v>
      </c>
      <c r="B203" s="35" t="s">
        <v>152</v>
      </c>
      <c r="C203" s="36" t="s">
        <v>12</v>
      </c>
      <c r="D203" s="37">
        <v>510106119001</v>
      </c>
      <c r="E203" s="36">
        <v>6</v>
      </c>
      <c r="F203" s="38">
        <v>700</v>
      </c>
      <c r="G203" s="38">
        <f t="shared" si="16"/>
        <v>2100</v>
      </c>
      <c r="H203" s="39">
        <f t="shared" si="17"/>
        <v>175</v>
      </c>
      <c r="I203" s="39">
        <f t="shared" si="18"/>
        <v>120.5000000000001</v>
      </c>
      <c r="J203" s="39" t="s">
        <v>13</v>
      </c>
      <c r="K203" s="39" t="s">
        <v>13</v>
      </c>
      <c r="L203" s="39">
        <f t="shared" si="15"/>
        <v>295.50000000000011</v>
      </c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s="41" customFormat="1" ht="28.5" customHeight="1" x14ac:dyDescent="0.25">
      <c r="A204" s="34">
        <f t="shared" si="19"/>
        <v>203</v>
      </c>
      <c r="B204" s="35" t="s">
        <v>153</v>
      </c>
      <c r="C204" s="36" t="s">
        <v>12</v>
      </c>
      <c r="D204" s="37">
        <v>510106110002</v>
      </c>
      <c r="E204" s="36">
        <v>15</v>
      </c>
      <c r="F204" s="38">
        <v>1800</v>
      </c>
      <c r="G204" s="38">
        <f t="shared" si="16"/>
        <v>5400</v>
      </c>
      <c r="H204" s="39">
        <f t="shared" si="17"/>
        <v>450</v>
      </c>
      <c r="I204" s="39">
        <f t="shared" si="18"/>
        <v>120.5000000000001</v>
      </c>
      <c r="J204" s="39" t="s">
        <v>13</v>
      </c>
      <c r="K204" s="39" t="s">
        <v>13</v>
      </c>
      <c r="L204" s="39">
        <f t="shared" si="15"/>
        <v>570.50000000000011</v>
      </c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s="41" customFormat="1" ht="15.75" customHeight="1" x14ac:dyDescent="0.25">
      <c r="A205" s="34">
        <f t="shared" si="19"/>
        <v>204</v>
      </c>
      <c r="B205" s="35" t="s">
        <v>154</v>
      </c>
      <c r="C205" s="36" t="s">
        <v>12</v>
      </c>
      <c r="D205" s="37">
        <v>510106107003</v>
      </c>
      <c r="E205" s="36">
        <v>7</v>
      </c>
      <c r="F205" s="38">
        <v>800</v>
      </c>
      <c r="G205" s="38">
        <f t="shared" si="16"/>
        <v>2400</v>
      </c>
      <c r="H205" s="39">
        <f t="shared" si="17"/>
        <v>200</v>
      </c>
      <c r="I205" s="39">
        <f t="shared" si="18"/>
        <v>120.5000000000001</v>
      </c>
      <c r="J205" s="39" t="s">
        <v>13</v>
      </c>
      <c r="K205" s="39" t="s">
        <v>13</v>
      </c>
      <c r="L205" s="39">
        <f t="shared" si="15"/>
        <v>320.50000000000011</v>
      </c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s="41" customFormat="1" ht="15.75" customHeight="1" x14ac:dyDescent="0.25">
      <c r="A206" s="34">
        <f t="shared" si="19"/>
        <v>205</v>
      </c>
      <c r="B206" s="35" t="s">
        <v>155</v>
      </c>
      <c r="C206" s="36" t="s">
        <v>12</v>
      </c>
      <c r="D206" s="37">
        <v>510106039001</v>
      </c>
      <c r="E206" s="36">
        <v>11</v>
      </c>
      <c r="F206" s="38">
        <v>1100</v>
      </c>
      <c r="G206" s="38">
        <f t="shared" si="16"/>
        <v>3300</v>
      </c>
      <c r="H206" s="39">
        <f t="shared" si="17"/>
        <v>275</v>
      </c>
      <c r="I206" s="39">
        <f t="shared" si="18"/>
        <v>120.5000000000001</v>
      </c>
      <c r="J206" s="39" t="s">
        <v>13</v>
      </c>
      <c r="K206" s="39" t="s">
        <v>13</v>
      </c>
      <c r="L206" s="39">
        <f t="shared" si="15"/>
        <v>395.50000000000011</v>
      </c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s="41" customFormat="1" ht="15.75" customHeight="1" x14ac:dyDescent="0.25">
      <c r="A207" s="34">
        <f t="shared" si="19"/>
        <v>206</v>
      </c>
      <c r="B207" s="35" t="s">
        <v>54</v>
      </c>
      <c r="C207" s="36" t="s">
        <v>12</v>
      </c>
      <c r="D207" s="37">
        <v>510106139001</v>
      </c>
      <c r="E207" s="36">
        <v>13</v>
      </c>
      <c r="F207" s="38">
        <v>1500</v>
      </c>
      <c r="G207" s="38">
        <f t="shared" si="16"/>
        <v>4500</v>
      </c>
      <c r="H207" s="39">
        <f t="shared" si="17"/>
        <v>375</v>
      </c>
      <c r="I207" s="39">
        <f t="shared" si="18"/>
        <v>120.5000000000001</v>
      </c>
      <c r="J207" s="39" t="s">
        <v>13</v>
      </c>
      <c r="K207" s="39" t="s">
        <v>13</v>
      </c>
      <c r="L207" s="39">
        <f t="shared" si="15"/>
        <v>495.50000000000011</v>
      </c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s="41" customFormat="1" ht="15.75" customHeight="1" x14ac:dyDescent="0.25">
      <c r="A208" s="34">
        <f t="shared" si="19"/>
        <v>207</v>
      </c>
      <c r="B208" s="35" t="s">
        <v>119</v>
      </c>
      <c r="C208" s="36" t="s">
        <v>12</v>
      </c>
      <c r="D208" s="37">
        <v>510106013001</v>
      </c>
      <c r="E208" s="36">
        <v>7</v>
      </c>
      <c r="F208" s="38">
        <v>750</v>
      </c>
      <c r="G208" s="38">
        <f t="shared" si="16"/>
        <v>2250</v>
      </c>
      <c r="H208" s="39">
        <f t="shared" si="17"/>
        <v>187.5</v>
      </c>
      <c r="I208" s="39">
        <f t="shared" si="18"/>
        <v>120.5000000000001</v>
      </c>
      <c r="J208" s="39" t="s">
        <v>13</v>
      </c>
      <c r="K208" s="39" t="s">
        <v>13</v>
      </c>
      <c r="L208" s="39">
        <f t="shared" si="15"/>
        <v>308.00000000000011</v>
      </c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s="41" customFormat="1" ht="15.75" customHeight="1" x14ac:dyDescent="0.25">
      <c r="A209" s="34">
        <f t="shared" si="19"/>
        <v>208</v>
      </c>
      <c r="B209" s="35" t="s">
        <v>60</v>
      </c>
      <c r="C209" s="36" t="s">
        <v>12</v>
      </c>
      <c r="D209" s="37" t="s">
        <v>182</v>
      </c>
      <c r="E209" s="36">
        <v>4</v>
      </c>
      <c r="F209" s="38">
        <v>600</v>
      </c>
      <c r="G209" s="38">
        <f t="shared" si="16"/>
        <v>1800</v>
      </c>
      <c r="H209" s="39">
        <f t="shared" si="17"/>
        <v>150</v>
      </c>
      <c r="I209" s="39">
        <f t="shared" si="18"/>
        <v>120.5000000000001</v>
      </c>
      <c r="J209" s="39" t="s">
        <v>13</v>
      </c>
      <c r="K209" s="39" t="s">
        <v>13</v>
      </c>
      <c r="L209" s="39">
        <f t="shared" ref="L209" si="20">SUM(H209:K209)</f>
        <v>270.50000000000011</v>
      </c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s="41" customFormat="1" ht="15.75" customHeight="1" x14ac:dyDescent="0.25">
      <c r="A210" s="34">
        <f t="shared" si="19"/>
        <v>209</v>
      </c>
      <c r="B210" s="35" t="s">
        <v>165</v>
      </c>
      <c r="C210" s="36" t="s">
        <v>12</v>
      </c>
      <c r="D210" s="37">
        <v>510106109002</v>
      </c>
      <c r="E210" s="36">
        <v>6</v>
      </c>
      <c r="F210" s="38">
        <v>700</v>
      </c>
      <c r="G210" s="38">
        <f t="shared" si="16"/>
        <v>2100</v>
      </c>
      <c r="H210" s="39">
        <f t="shared" si="17"/>
        <v>175</v>
      </c>
      <c r="I210" s="39">
        <f t="shared" si="18"/>
        <v>120.5000000000001</v>
      </c>
      <c r="J210" s="39" t="s">
        <v>13</v>
      </c>
      <c r="K210" s="39" t="s">
        <v>13</v>
      </c>
      <c r="L210" s="39">
        <f>SUM(H210:K210)</f>
        <v>295.50000000000011</v>
      </c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s="48" customFormat="1" ht="15.75" customHeight="1" x14ac:dyDescent="0.25">
      <c r="A211" s="34">
        <f t="shared" si="19"/>
        <v>210</v>
      </c>
      <c r="B211" s="45" t="s">
        <v>51</v>
      </c>
      <c r="C211" s="46" t="s">
        <v>12</v>
      </c>
      <c r="D211" s="37">
        <v>510106132002</v>
      </c>
      <c r="E211" s="46">
        <v>1</v>
      </c>
      <c r="F211" s="38">
        <v>500</v>
      </c>
      <c r="G211" s="38">
        <f>+F211*1</f>
        <v>500</v>
      </c>
      <c r="H211" s="39">
        <f>+F211/12*2</f>
        <v>83.333333333333329</v>
      </c>
      <c r="I211" s="39">
        <f>+(40.1666666666667)*2</f>
        <v>80.3333333333334</v>
      </c>
      <c r="J211" s="39" t="s">
        <v>13</v>
      </c>
      <c r="K211" s="39" t="s">
        <v>13</v>
      </c>
      <c r="L211" s="39">
        <f t="shared" ref="L211:L212" si="21">SUM(H211:K211)</f>
        <v>163.66666666666674</v>
      </c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</row>
    <row r="212" spans="1:24" s="48" customFormat="1" ht="15.75" customHeight="1" x14ac:dyDescent="0.25">
      <c r="A212" s="34">
        <f t="shared" si="19"/>
        <v>211</v>
      </c>
      <c r="B212" s="45" t="s">
        <v>113</v>
      </c>
      <c r="C212" s="46" t="s">
        <v>12</v>
      </c>
      <c r="D212" s="37">
        <v>510106103002</v>
      </c>
      <c r="E212" s="46">
        <v>6</v>
      </c>
      <c r="F212" s="38">
        <v>482</v>
      </c>
      <c r="G212" s="38">
        <f>+F212*1</f>
        <v>482</v>
      </c>
      <c r="H212" s="39">
        <v>0</v>
      </c>
      <c r="I212" s="39">
        <v>0</v>
      </c>
      <c r="J212" s="39" t="s">
        <v>13</v>
      </c>
      <c r="K212" s="39" t="s">
        <v>13</v>
      </c>
      <c r="L212" s="39">
        <f t="shared" si="21"/>
        <v>0</v>
      </c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</row>
    <row r="213" spans="1:24" s="48" customFormat="1" ht="15.75" customHeight="1" x14ac:dyDescent="0.25">
      <c r="A213" s="34">
        <f t="shared" si="19"/>
        <v>212</v>
      </c>
      <c r="B213" s="45" t="s">
        <v>142</v>
      </c>
      <c r="C213" s="46" t="s">
        <v>12</v>
      </c>
      <c r="D213" s="37">
        <v>510106116001</v>
      </c>
      <c r="E213" s="46">
        <v>1</v>
      </c>
      <c r="F213" s="38">
        <v>482</v>
      </c>
      <c r="G213" s="38">
        <f>+F213*1</f>
        <v>482</v>
      </c>
      <c r="H213" s="39">
        <f>+F213/12*1</f>
        <v>40.166666666666664</v>
      </c>
      <c r="I213" s="39">
        <f>+(40.1666666666667)*1</f>
        <v>40.1666666666667</v>
      </c>
      <c r="J213" s="39" t="s">
        <v>13</v>
      </c>
      <c r="K213" s="39" t="s">
        <v>13</v>
      </c>
      <c r="L213" s="39">
        <f>SUM(H213:K213)</f>
        <v>80.333333333333371</v>
      </c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</row>
    <row r="214" spans="1:24" ht="15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2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</row>
    <row r="215" spans="1:24" ht="15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2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spans="1:24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2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2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2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1:24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2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2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2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2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1:24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2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2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2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1:24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2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1:24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2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2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2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2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2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2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2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1:24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2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2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2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1:24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2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2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2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2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2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1:24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2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2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2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1:24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2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2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2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2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2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2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2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1:24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2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2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2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2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1:24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2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2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2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2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2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2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2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2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2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2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1:24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2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2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2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1:24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2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2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2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2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2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2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2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1:24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2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2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1:24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2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2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1:24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2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1:24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2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2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2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2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2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2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2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2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2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2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2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2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2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2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2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2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2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2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2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2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2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2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2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2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2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2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2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2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2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2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2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2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2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2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2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2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2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2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2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2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2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2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2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2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2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2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2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2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2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2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2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2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2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2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2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2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2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2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2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2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2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2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2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2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2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2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2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2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2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2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2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2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2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2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2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2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2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2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2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2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2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2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2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2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2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2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2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2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2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2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2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2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2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2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2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2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2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2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2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2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2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2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2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2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2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2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2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2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2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2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2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2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2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2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2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2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2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2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2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2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2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2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2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2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2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2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2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2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2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2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2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2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2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2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2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2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2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2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2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2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2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2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2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2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2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2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2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2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2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2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2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2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2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2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2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2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2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2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2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2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2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2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2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2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2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2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2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2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2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2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2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2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2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2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2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2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2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2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2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2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2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2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2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2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2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2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2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2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2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2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2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2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2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2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2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2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2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2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2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2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2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2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2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2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2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2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2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2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2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2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2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2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2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2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2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2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2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2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2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2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2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2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2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2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2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2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2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2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2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2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2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2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2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2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2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2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2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2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2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2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2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2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2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2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2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2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2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2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2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2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2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2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2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2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2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2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2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2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2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2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2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2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2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2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2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2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2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2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2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2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2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2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2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2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2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2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2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2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2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2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2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2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2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2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2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2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2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2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2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2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2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2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2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2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2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2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2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2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2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2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2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2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2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2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2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2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2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2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2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2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2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2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2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2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2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2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2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2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2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2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2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2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2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2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2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2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2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2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2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2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2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2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2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2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2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2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2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2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2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2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2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2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2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2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2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2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2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2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2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2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2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2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2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2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2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2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2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2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2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2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2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2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2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2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2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2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2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2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2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2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2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2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2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2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2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2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2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2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2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2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2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2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2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2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2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2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2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2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2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2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2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2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2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2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2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2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2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2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2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2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2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2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2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2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2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2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2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2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2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2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2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2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2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2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2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2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2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2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2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2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2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2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2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2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2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2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2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2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2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2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2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2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2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2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2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2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2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2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2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2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2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2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2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2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2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2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2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2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2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2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2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2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2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2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2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2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2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2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2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2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2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2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2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2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2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2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2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2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2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2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2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2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2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2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2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2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2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2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2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2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2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2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2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2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2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2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2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2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2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2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2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2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2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2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2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2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2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2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2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2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2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2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2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2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2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2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2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2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2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2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2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2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2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2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2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2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2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2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2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2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2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2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2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2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2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2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2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2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2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2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2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2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2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2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2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2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2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2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2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2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2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2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2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2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2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2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2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2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2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2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2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2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2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2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2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2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2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2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2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2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2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2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2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2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2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2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2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2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2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2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2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2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2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2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2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2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2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2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2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2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2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2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2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2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2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2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2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2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2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2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2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2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2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2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2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2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2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2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2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2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2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2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2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2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2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2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2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2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2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2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2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2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2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2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2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2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2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2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2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2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2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2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2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2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2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2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2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2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2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2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2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2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2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spans="1:24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2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spans="1:24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2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spans="1:24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2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  <row r="917" spans="1:24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2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</row>
    <row r="918" spans="1:24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2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</row>
    <row r="919" spans="1:24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2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</row>
    <row r="920" spans="1:24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2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</row>
    <row r="921" spans="1:24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2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</row>
    <row r="922" spans="1:24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2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</row>
    <row r="923" spans="1:24" ht="15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2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</row>
    <row r="924" spans="1:24" ht="15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2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</row>
  </sheetData>
  <phoneticPr fontId="9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6E99-8F26-49E3-B52E-4DEB3708EC22}">
  <dimension ref="A1:X5"/>
  <sheetViews>
    <sheetView workbookViewId="0">
      <selection activeCell="A5" sqref="A5:XFD5"/>
    </sheetView>
  </sheetViews>
  <sheetFormatPr baseColWidth="10" defaultRowHeight="15" x14ac:dyDescent="0.25"/>
  <cols>
    <col min="2" max="2" width="35.28515625" bestFit="1" customWidth="1"/>
    <col min="3" max="3" width="21.85546875" bestFit="1" customWidth="1"/>
    <col min="4" max="4" width="13" bestFit="1" customWidth="1"/>
  </cols>
  <sheetData>
    <row r="1" spans="1:24" s="23" customFormat="1" ht="15.75" customHeight="1" x14ac:dyDescent="0.25">
      <c r="A1" s="20">
        <v>62</v>
      </c>
      <c r="B1" s="25" t="s">
        <v>90</v>
      </c>
      <c r="C1" s="21" t="s">
        <v>12</v>
      </c>
      <c r="D1" s="16">
        <v>510106106001</v>
      </c>
      <c r="E1" s="21">
        <v>9</v>
      </c>
      <c r="F1" s="17">
        <v>550</v>
      </c>
      <c r="G1" s="18">
        <f>+F1*2</f>
        <v>1100</v>
      </c>
      <c r="H1" s="18">
        <f>+F1/12*2</f>
        <v>91.666666666666671</v>
      </c>
      <c r="I1" s="18">
        <f>+(39.1666666666667)*2</f>
        <v>78.3333333333334</v>
      </c>
      <c r="J1" s="18" t="s">
        <v>13</v>
      </c>
      <c r="K1" s="18" t="s">
        <v>13</v>
      </c>
      <c r="L1" s="18">
        <f>SUM(H1:K1)</f>
        <v>170.00000000000006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s="23" customFormat="1" ht="15.75" customHeight="1" x14ac:dyDescent="0.25">
      <c r="A2" s="20">
        <v>150</v>
      </c>
      <c r="B2" s="25" t="s">
        <v>122</v>
      </c>
      <c r="C2" s="21" t="s">
        <v>12</v>
      </c>
      <c r="D2" s="16">
        <v>510106039001</v>
      </c>
      <c r="E2" s="21">
        <v>11</v>
      </c>
      <c r="F2" s="17">
        <v>500</v>
      </c>
      <c r="G2" s="18">
        <f>+F2*2</f>
        <v>1000</v>
      </c>
      <c r="H2" s="18">
        <f>+F2/12*2</f>
        <v>83.333333333333329</v>
      </c>
      <c r="I2" s="18">
        <f>+(39.1666666666667)*2</f>
        <v>78.3333333333334</v>
      </c>
      <c r="J2" s="18" t="s">
        <v>13</v>
      </c>
      <c r="K2" s="18" t="s">
        <v>13</v>
      </c>
      <c r="L2" s="18">
        <f>SUM(H2:K2)</f>
        <v>161.66666666666674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23" customFormat="1" ht="15.75" customHeight="1" x14ac:dyDescent="0.25">
      <c r="A3" s="20">
        <v>212</v>
      </c>
      <c r="B3" s="25" t="s">
        <v>159</v>
      </c>
      <c r="C3" s="21" t="s">
        <v>12</v>
      </c>
      <c r="D3" s="16">
        <v>510106108002</v>
      </c>
      <c r="E3" s="24">
        <v>6</v>
      </c>
      <c r="F3" s="17">
        <v>475</v>
      </c>
      <c r="G3" s="18">
        <f>+F3*2</f>
        <v>950</v>
      </c>
      <c r="H3" s="18">
        <f>+F3/12*2</f>
        <v>79.166666666666671</v>
      </c>
      <c r="I3" s="18">
        <f>+(39.1666666666667)*2</f>
        <v>78.3333333333334</v>
      </c>
      <c r="J3" s="18" t="s">
        <v>13</v>
      </c>
      <c r="K3" s="18" t="s">
        <v>13</v>
      </c>
      <c r="L3" s="18">
        <f>SUM(H3:K3)</f>
        <v>157.50000000000006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s="23" customFormat="1" ht="15.75" customHeight="1" x14ac:dyDescent="0.25">
      <c r="A4" s="20">
        <v>215</v>
      </c>
      <c r="B4" s="25" t="s">
        <v>145</v>
      </c>
      <c r="C4" s="21" t="s">
        <v>12</v>
      </c>
      <c r="D4" s="16">
        <v>510106108002</v>
      </c>
      <c r="E4" s="21">
        <v>4</v>
      </c>
      <c r="F4" s="17">
        <v>750</v>
      </c>
      <c r="G4" s="18">
        <f>+F4*2</f>
        <v>1500</v>
      </c>
      <c r="H4" s="18">
        <f>+F4/12*2</f>
        <v>125</v>
      </c>
      <c r="I4" s="18">
        <f>+(39.1666666666667)*2</f>
        <v>78.3333333333334</v>
      </c>
      <c r="J4" s="18" t="s">
        <v>13</v>
      </c>
      <c r="K4" s="18" t="s">
        <v>13</v>
      </c>
      <c r="L4" s="18">
        <f>SUM(H4:K4)</f>
        <v>203.3333333333334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s="23" customFormat="1" ht="15.75" customHeight="1" x14ac:dyDescent="0.25">
      <c r="A5" s="20">
        <v>220</v>
      </c>
      <c r="B5" s="25" t="s">
        <v>160</v>
      </c>
      <c r="C5" s="21" t="s">
        <v>12</v>
      </c>
      <c r="D5" s="16">
        <v>510106108002</v>
      </c>
      <c r="E5" s="21">
        <v>10</v>
      </c>
      <c r="F5" s="17">
        <v>950</v>
      </c>
      <c r="G5" s="18">
        <f>+F5*2</f>
        <v>1900</v>
      </c>
      <c r="H5" s="18">
        <f>+F5/12*2</f>
        <v>158.33333333333334</v>
      </c>
      <c r="I5" s="18">
        <f>+(39.1666666666667)*2</f>
        <v>78.3333333333334</v>
      </c>
      <c r="J5" s="18" t="s">
        <v>13</v>
      </c>
      <c r="K5" s="18" t="s">
        <v>13</v>
      </c>
      <c r="L5" s="18">
        <f>SUM(H5:K5)</f>
        <v>236.66666666666674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7" sqref="B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14</v>
      </c>
      <c r="B1" s="19">
        <v>46112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15</v>
      </c>
      <c r="B2" s="1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17</v>
      </c>
      <c r="B3" s="12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19</v>
      </c>
      <c r="B4" s="12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20</v>
      </c>
      <c r="B5" s="14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21</v>
      </c>
      <c r="B6" s="1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22</v>
      </c>
      <c r="B7" s="6" t="s">
        <v>23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9A9D0876-6C24-456D-A2D4-C448BC12E0B8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24</v>
      </c>
      <c r="B1" s="8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26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28</v>
      </c>
      <c r="B3" s="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(remuneraci</vt:lpstr>
      <vt:lpstr>Hoja1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Coord Planificacion</cp:lastModifiedBy>
  <cp:lastPrinted>2025-05-30T16:10:47Z</cp:lastPrinted>
  <dcterms:created xsi:type="dcterms:W3CDTF">2011-04-19T14:26:13Z</dcterms:created>
  <dcterms:modified xsi:type="dcterms:W3CDTF">2026-03-30T20:23:04Z</dcterms:modified>
</cp:coreProperties>
</file>